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60" windowHeight="7980" activeTab="0"/>
  </bookViews>
  <sheets>
    <sheet name="Summary" sheetId="1" r:id="rId1"/>
    <sheet name="MP20 073119" sheetId="2" r:id="rId2"/>
    <sheet name="MS14-MS24 073119" sheetId="3" r:id="rId3"/>
    <sheet name="MS14-MS24 ARAMARK" sheetId="4" state="hidden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<sst xmlns="http://schemas.openxmlformats.org/spreadsheetml/2006/main" count="218" uniqueCount="66">
  <si>
    <t>NAVY</t>
  </si>
  <si>
    <t>CHARCOAL</t>
  </si>
  <si>
    <t>PCS</t>
  </si>
  <si>
    <t>CH</t>
  </si>
  <si>
    <t>BK</t>
  </si>
  <si>
    <t>KH</t>
  </si>
  <si>
    <t>NV</t>
  </si>
  <si>
    <t>Size</t>
  </si>
  <si>
    <t>S</t>
  </si>
  <si>
    <t>M</t>
  </si>
  <si>
    <t>L</t>
  </si>
  <si>
    <t>XL</t>
  </si>
  <si>
    <t>2XL</t>
  </si>
  <si>
    <t>3XL</t>
  </si>
  <si>
    <t>4XL</t>
  </si>
  <si>
    <t>5XL</t>
  </si>
  <si>
    <t>L-LN</t>
  </si>
  <si>
    <t>XL-LN</t>
  </si>
  <si>
    <t>2XL-LN</t>
  </si>
  <si>
    <t>3XL-LN</t>
  </si>
  <si>
    <t>LIGHT GREY</t>
  </si>
  <si>
    <t>WHITE</t>
  </si>
  <si>
    <t>SPRUCE GREEN</t>
  </si>
  <si>
    <t>LIGHT GREEN</t>
  </si>
  <si>
    <t>MS14 - LONG SLEEVES SHIRTS</t>
  </si>
  <si>
    <t>MS24 - SHORT SLEEVES SHIRTS</t>
  </si>
  <si>
    <t>BN</t>
  </si>
  <si>
    <t>SG</t>
  </si>
  <si>
    <t>6XL</t>
  </si>
  <si>
    <t>7XL</t>
  </si>
  <si>
    <t>4XL-LN</t>
  </si>
  <si>
    <t>5XL-LN</t>
  </si>
  <si>
    <t>6XL-LN</t>
  </si>
  <si>
    <t>7XL-LN</t>
  </si>
  <si>
    <t xml:space="preserve">Total </t>
  </si>
  <si>
    <t>pcs</t>
  </si>
  <si>
    <t>TOTAL</t>
  </si>
  <si>
    <t>WH</t>
  </si>
  <si>
    <t>SIZE</t>
  </si>
  <si>
    <t>MS14</t>
  </si>
  <si>
    <t>MS24</t>
  </si>
  <si>
    <t>GRAND TOTAL</t>
  </si>
  <si>
    <t>LB</t>
  </si>
  <si>
    <t>PB</t>
  </si>
  <si>
    <t>GY</t>
  </si>
  <si>
    <t>8oz pants</t>
  </si>
  <si>
    <t>37UH</t>
  </si>
  <si>
    <t>8oz Pants TOTAL</t>
  </si>
  <si>
    <t>LG</t>
  </si>
  <si>
    <t xml:space="preserve">MP20 </t>
  </si>
  <si>
    <t>Work Wear</t>
  </si>
  <si>
    <t>Summary</t>
  </si>
  <si>
    <t>Item</t>
  </si>
  <si>
    <t># Units</t>
  </si>
  <si>
    <t>Model</t>
  </si>
  <si>
    <t>MP20</t>
  </si>
  <si>
    <t>Pant</t>
  </si>
  <si>
    <t>Shirt</t>
  </si>
  <si>
    <t>Note: Tabs below show breakdown of inventory.</t>
  </si>
  <si>
    <t>Subject to change and prior sale.</t>
  </si>
  <si>
    <r>
      <t>Quantity:</t>
    </r>
    <r>
      <rPr>
        <b/>
        <sz val="14"/>
        <rFont val="Arial"/>
        <family val="2"/>
      </rPr>
      <t xml:space="preserve"> 595,599 </t>
    </r>
    <r>
      <rPr>
        <sz val="12"/>
        <rFont val="Arial"/>
        <family val="2"/>
      </rPr>
      <t>units</t>
    </r>
  </si>
  <si>
    <t>Call for less than take all price.</t>
  </si>
  <si>
    <t>UPC: None</t>
  </si>
  <si>
    <t>Made in Jordan.</t>
  </si>
  <si>
    <t>Label: Premo</t>
  </si>
  <si>
    <r>
      <rPr>
        <b/>
        <sz val="12"/>
        <rFont val="Arial"/>
        <family val="2"/>
      </rPr>
      <t xml:space="preserve">Take All Price: </t>
    </r>
    <r>
      <rPr>
        <b/>
        <sz val="18"/>
        <rFont val="Arial"/>
        <family val="2"/>
      </rPr>
      <t>$3.15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per unit Seattle, WA USA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</si>
</sst>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/d/yy;@"/>
    <numFmt numFmtId="181" formatCode="mm/d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[$-404]dddd\,\ mmmm\ dd\,\ yyyy"/>
    <numFmt numFmtId="188" formatCode="[$-409]mmmm\ d\,\ yyyy;@"/>
    <numFmt numFmtId="189" formatCode="0.0"/>
    <numFmt numFmtId="190" formatCode="m/d;@"/>
    <numFmt numFmtId="191" formatCode="m/d/yyyy;@"/>
    <numFmt numFmtId="192" formatCode="0.000"/>
    <numFmt numFmtId="193" formatCode="[$-409]dddd\,\ mmmm\ dd\,\ yyyy"/>
    <numFmt numFmtId="194" formatCode="[$-409]h:mm:ss\ AM/PM"/>
    <numFmt numFmtId="195" formatCode="&quot;$&quot;#,##0.00"/>
    <numFmt numFmtId="196" formatCode="0.00000"/>
    <numFmt numFmtId="197" formatCode="0.0000"/>
    <numFmt numFmtId="198" formatCode="[$-409]dddd\,\ mmmm\ d\,\ 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15" xfId="0" applyNumberFormat="1" applyFont="1" applyBorder="1" applyAlignment="1">
      <alignment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0" fillId="0" borderId="0" xfId="59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12" fillId="0" borderId="0" xfId="0" applyFont="1" applyFill="1" applyBorder="1" applyAlignment="1">
      <alignment/>
    </xf>
    <xf numFmtId="1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13" fillId="0" borderId="0" xfId="59" applyNumberFormat="1" applyFont="1" applyAlignment="1">
      <alignment horizontal="left" vertical="center"/>
      <protection/>
    </xf>
    <xf numFmtId="3" fontId="11" fillId="0" borderId="0" xfId="59" applyNumberFormat="1" applyFont="1" applyAlignment="1">
      <alignment horizontal="center" vertical="center"/>
      <protection/>
    </xf>
    <xf numFmtId="3" fontId="11" fillId="0" borderId="0" xfId="59" applyNumberFormat="1" applyFont="1" applyBorder="1" applyAlignment="1">
      <alignment horizontal="center" vertical="center"/>
      <protection/>
    </xf>
    <xf numFmtId="3" fontId="13" fillId="0" borderId="0" xfId="59" applyNumberFormat="1" applyFont="1">
      <alignment/>
      <protection/>
    </xf>
    <xf numFmtId="3" fontId="13" fillId="0" borderId="0" xfId="59" applyNumberFormat="1" applyFont="1" applyAlignment="1">
      <alignment horizontal="center" vertical="center"/>
      <protection/>
    </xf>
    <xf numFmtId="0" fontId="11" fillId="0" borderId="0" xfId="59" applyFont="1" applyAlignment="1">
      <alignment vertical="center"/>
      <protection/>
    </xf>
    <xf numFmtId="0" fontId="11" fillId="0" borderId="0" xfId="59" applyFont="1">
      <alignment/>
      <protection/>
    </xf>
    <xf numFmtId="3" fontId="13" fillId="0" borderId="16" xfId="59" applyNumberFormat="1" applyFont="1" applyBorder="1" applyAlignment="1">
      <alignment horizontal="center" vertical="center"/>
      <protection/>
    </xf>
    <xf numFmtId="3" fontId="11" fillId="0" borderId="16" xfId="59" applyNumberFormat="1" applyFont="1" applyBorder="1" applyAlignment="1">
      <alignment horizontal="center" vertical="center"/>
      <protection/>
    </xf>
    <xf numFmtId="3" fontId="13" fillId="0" borderId="16" xfId="59" applyNumberFormat="1" applyFont="1" applyFill="1" applyBorder="1" applyAlignment="1">
      <alignment horizontal="center" vertical="center"/>
      <protection/>
    </xf>
    <xf numFmtId="3" fontId="11" fillId="0" borderId="22" xfId="59" applyNumberFormat="1" applyFont="1" applyFill="1" applyBorder="1" applyAlignment="1">
      <alignment horizontal="center" vertical="center"/>
      <protection/>
    </xf>
    <xf numFmtId="3" fontId="13" fillId="0" borderId="23" xfId="59" applyNumberFormat="1" applyFont="1" applyFill="1" applyBorder="1" applyAlignment="1">
      <alignment horizontal="center" vertical="center"/>
      <protection/>
    </xf>
    <xf numFmtId="3" fontId="11" fillId="0" borderId="0" xfId="59" applyNumberFormat="1" applyFont="1">
      <alignment/>
      <protection/>
    </xf>
    <xf numFmtId="1" fontId="11" fillId="0" borderId="0" xfId="59" applyNumberFormat="1" applyFont="1" applyAlignment="1">
      <alignment vertical="center"/>
      <protection/>
    </xf>
    <xf numFmtId="1" fontId="11" fillId="0" borderId="0" xfId="59" applyNumberFormat="1" applyFont="1">
      <alignment/>
      <protection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3" fillId="0" borderId="24" xfId="59" applyNumberFormat="1" applyFont="1" applyBorder="1" applyAlignment="1">
      <alignment horizontal="center" vertical="center"/>
      <protection/>
    </xf>
    <xf numFmtId="3" fontId="13" fillId="0" borderId="25" xfId="59" applyNumberFormat="1" applyFont="1" applyBorder="1" applyAlignment="1">
      <alignment horizontal="center" vertical="center"/>
      <protection/>
    </xf>
    <xf numFmtId="3" fontId="13" fillId="0" borderId="26" xfId="59" applyNumberFormat="1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23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2" width="9.140625" style="39" customWidth="1"/>
    <col min="3" max="3" width="11.00390625" style="64" customWidth="1"/>
    <col min="4" max="10" width="9.140625" style="39" customWidth="1"/>
  </cols>
  <sheetData>
    <row r="1" ht="18">
      <c r="A1" s="68" t="s">
        <v>50</v>
      </c>
    </row>
    <row r="3" ht="15">
      <c r="A3" s="39" t="s">
        <v>51</v>
      </c>
    </row>
    <row r="5" spans="1:4" ht="15.75">
      <c r="A5" s="66" t="s">
        <v>54</v>
      </c>
      <c r="B5" s="66" t="s">
        <v>52</v>
      </c>
      <c r="C5" s="67" t="s">
        <v>53</v>
      </c>
      <c r="D5" s="46"/>
    </row>
    <row r="6" spans="1:4" ht="15.75">
      <c r="A6" s="65" t="s">
        <v>55</v>
      </c>
      <c r="B6" s="65" t="s">
        <v>56</v>
      </c>
      <c r="C6" s="67">
        <v>251525</v>
      </c>
      <c r="D6" s="46"/>
    </row>
    <row r="7" spans="1:4" ht="15.75">
      <c r="A7" s="65" t="s">
        <v>39</v>
      </c>
      <c r="B7" s="65" t="s">
        <v>57</v>
      </c>
      <c r="C7" s="67">
        <v>300215</v>
      </c>
      <c r="D7" s="46"/>
    </row>
    <row r="8" spans="1:4" ht="15.75">
      <c r="A8" s="65" t="s">
        <v>40</v>
      </c>
      <c r="B8" s="65" t="s">
        <v>57</v>
      </c>
      <c r="C8" s="67">
        <v>43859</v>
      </c>
      <c r="D8" s="46"/>
    </row>
    <row r="9" spans="1:4" ht="15.75">
      <c r="A9" s="65"/>
      <c r="B9" s="65"/>
      <c r="C9" s="67">
        <f>SUM(C6:C8)</f>
        <v>595599</v>
      </c>
      <c r="D9" s="46"/>
    </row>
    <row r="10" spans="1:4" ht="15.75">
      <c r="A10" s="86"/>
      <c r="B10" s="86"/>
      <c r="C10" s="87"/>
      <c r="D10" s="46"/>
    </row>
    <row r="11" spans="1:4" ht="15.75">
      <c r="A11" s="88" t="s">
        <v>64</v>
      </c>
      <c r="B11" s="86"/>
      <c r="C11" s="87"/>
      <c r="D11" s="46"/>
    </row>
    <row r="12" spans="1:4" ht="15.75">
      <c r="A12" s="86"/>
      <c r="B12" s="86"/>
      <c r="C12" s="87"/>
      <c r="D12" s="46"/>
    </row>
    <row r="13" spans="1:4" ht="15.75">
      <c r="A13" s="88" t="s">
        <v>62</v>
      </c>
      <c r="B13" s="86"/>
      <c r="C13" s="87"/>
      <c r="D13" s="46"/>
    </row>
    <row r="14" spans="1:4" ht="15.75">
      <c r="A14" s="88"/>
      <c r="B14" s="86"/>
      <c r="C14" s="87"/>
      <c r="D14" s="46"/>
    </row>
    <row r="15" spans="1:4" ht="15.75">
      <c r="A15" s="88" t="s">
        <v>63</v>
      </c>
      <c r="B15" s="86"/>
      <c r="C15" s="87"/>
      <c r="D15" s="46"/>
    </row>
    <row r="16" spans="1:4" ht="15">
      <c r="A16" s="46"/>
      <c r="B16" s="46"/>
      <c r="C16" s="48"/>
      <c r="D16" s="46"/>
    </row>
    <row r="17" ht="15">
      <c r="A17" s="39" t="s">
        <v>58</v>
      </c>
    </row>
    <row r="19" ht="18">
      <c r="A19" s="39" t="s">
        <v>60</v>
      </c>
    </row>
    <row r="21" ht="23.25">
      <c r="A21" s="39" t="s">
        <v>65</v>
      </c>
    </row>
    <row r="22" ht="15">
      <c r="A22" s="85" t="s">
        <v>61</v>
      </c>
    </row>
    <row r="23" ht="15">
      <c r="A23" s="69" t="s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7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2.00390625" style="82" customWidth="1"/>
    <col min="2" max="2" width="8.140625" style="71" customWidth="1"/>
    <col min="3" max="3" width="10.140625" style="71" customWidth="1"/>
    <col min="4" max="4" width="8.8515625" style="71" customWidth="1"/>
    <col min="5" max="5" width="9.28125" style="71" customWidth="1"/>
    <col min="6" max="6" width="8.140625" style="71" customWidth="1"/>
    <col min="7" max="7" width="9.7109375" style="71" customWidth="1"/>
    <col min="8" max="13" width="8.140625" style="71" customWidth="1"/>
    <col min="14" max="14" width="10.00390625" style="71" customWidth="1"/>
    <col min="15" max="15" width="8.140625" style="71" customWidth="1"/>
    <col min="16" max="16" width="9.28125" style="71" customWidth="1"/>
    <col min="17" max="17" width="10.57421875" style="71" customWidth="1"/>
    <col min="18" max="18" width="9.8515625" style="71" customWidth="1"/>
    <col min="19" max="23" width="8.140625" style="71" customWidth="1"/>
    <col min="24" max="24" width="8.8515625" style="75" customWidth="1"/>
    <col min="25" max="25" width="9.140625" style="76" customWidth="1"/>
    <col min="26" max="16384" width="9.140625" style="36" customWidth="1"/>
  </cols>
  <sheetData>
    <row r="1" spans="1:11" ht="15.75">
      <c r="A1" s="73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ht="15.75">
      <c r="A2" s="70"/>
    </row>
    <row r="3" spans="1:6" ht="15.75">
      <c r="A3" s="70" t="s">
        <v>45</v>
      </c>
      <c r="F3" s="72"/>
    </row>
    <row r="4" spans="1:23" ht="15.75">
      <c r="A4" s="77" t="s">
        <v>6</v>
      </c>
      <c r="B4" s="77">
        <v>28</v>
      </c>
      <c r="C4" s="77">
        <v>29</v>
      </c>
      <c r="D4" s="77">
        <v>30</v>
      </c>
      <c r="E4" s="77">
        <v>31</v>
      </c>
      <c r="F4" s="77">
        <v>32</v>
      </c>
      <c r="G4" s="77">
        <v>33</v>
      </c>
      <c r="H4" s="77">
        <v>34</v>
      </c>
      <c r="I4" s="77">
        <v>35</v>
      </c>
      <c r="J4" s="77">
        <v>36</v>
      </c>
      <c r="K4" s="77">
        <v>37</v>
      </c>
      <c r="L4" s="77">
        <v>38</v>
      </c>
      <c r="M4" s="77">
        <v>40</v>
      </c>
      <c r="N4" s="77">
        <v>42</v>
      </c>
      <c r="O4" s="77">
        <v>44</v>
      </c>
      <c r="P4" s="77">
        <v>46</v>
      </c>
      <c r="Q4" s="77">
        <v>48</v>
      </c>
      <c r="R4" s="77">
        <v>50</v>
      </c>
      <c r="S4" s="77">
        <v>52</v>
      </c>
      <c r="T4" s="77">
        <v>54</v>
      </c>
      <c r="U4" s="77">
        <v>56</v>
      </c>
      <c r="V4" s="77">
        <v>58</v>
      </c>
      <c r="W4" s="77">
        <v>60</v>
      </c>
    </row>
    <row r="5" spans="1:23" ht="15.75">
      <c r="A5" s="77">
        <v>28</v>
      </c>
      <c r="B5" s="78"/>
      <c r="C5" s="78"/>
      <c r="D5" s="78">
        <v>7</v>
      </c>
      <c r="E5" s="78"/>
      <c r="F5" s="78"/>
      <c r="G5" s="78"/>
      <c r="H5" s="78"/>
      <c r="I5" s="78"/>
      <c r="J5" s="78">
        <v>3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15.75">
      <c r="A6" s="77">
        <v>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>
        <v>6</v>
      </c>
      <c r="P6" s="78"/>
      <c r="Q6" s="78"/>
      <c r="R6" s="78"/>
      <c r="S6" s="78"/>
      <c r="T6" s="78"/>
      <c r="U6" s="78"/>
      <c r="V6" s="78"/>
      <c r="W6" s="78"/>
    </row>
    <row r="7" spans="1:23" ht="15.75">
      <c r="A7" s="77">
        <v>30</v>
      </c>
      <c r="B7" s="78">
        <v>2161</v>
      </c>
      <c r="C7" s="78">
        <v>2730</v>
      </c>
      <c r="D7" s="78"/>
      <c r="E7" s="78">
        <v>2255</v>
      </c>
      <c r="F7" s="78"/>
      <c r="G7" s="78">
        <v>2484</v>
      </c>
      <c r="H7" s="78">
        <v>756</v>
      </c>
      <c r="I7" s="78">
        <v>1852</v>
      </c>
      <c r="J7" s="78">
        <v>1875</v>
      </c>
      <c r="K7" s="78">
        <v>645</v>
      </c>
      <c r="L7" s="78">
        <v>2590</v>
      </c>
      <c r="M7" s="78">
        <v>1111</v>
      </c>
      <c r="N7" s="78"/>
      <c r="O7" s="78">
        <v>1083</v>
      </c>
      <c r="P7" s="78"/>
      <c r="Q7" s="78"/>
      <c r="R7" s="78"/>
      <c r="S7" s="78"/>
      <c r="T7" s="78"/>
      <c r="U7" s="78">
        <v>18</v>
      </c>
      <c r="V7" s="78">
        <v>86</v>
      </c>
      <c r="W7" s="78"/>
    </row>
    <row r="8" spans="1:23" ht="15.75">
      <c r="A8" s="79">
        <v>31</v>
      </c>
      <c r="B8" s="78"/>
      <c r="C8" s="78"/>
      <c r="D8" s="78">
        <v>1069</v>
      </c>
      <c r="E8" s="78"/>
      <c r="F8" s="78">
        <v>71</v>
      </c>
      <c r="G8" s="78"/>
      <c r="H8" s="78">
        <v>1820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15.75">
      <c r="A9" s="79">
        <v>32</v>
      </c>
      <c r="B9" s="78">
        <v>88</v>
      </c>
      <c r="C9" s="78">
        <v>2949</v>
      </c>
      <c r="D9" s="78"/>
      <c r="E9" s="78">
        <v>2013</v>
      </c>
      <c r="F9" s="78"/>
      <c r="G9" s="78">
        <v>3434</v>
      </c>
      <c r="H9" s="78"/>
      <c r="I9" s="78">
        <v>1148</v>
      </c>
      <c r="J9" s="78">
        <v>480</v>
      </c>
      <c r="K9" s="78">
        <v>2248</v>
      </c>
      <c r="L9" s="78"/>
      <c r="M9" s="78">
        <v>304</v>
      </c>
      <c r="N9" s="78"/>
      <c r="O9" s="78">
        <v>878</v>
      </c>
      <c r="P9" s="78"/>
      <c r="Q9" s="78">
        <v>13</v>
      </c>
      <c r="R9" s="78"/>
      <c r="S9" s="78"/>
      <c r="T9" s="78"/>
      <c r="U9" s="78">
        <v>20</v>
      </c>
      <c r="V9" s="78">
        <v>32</v>
      </c>
      <c r="W9" s="78">
        <v>24</v>
      </c>
    </row>
    <row r="10" spans="1:23" ht="15.75">
      <c r="A10" s="79">
        <v>33</v>
      </c>
      <c r="B10" s="78"/>
      <c r="C10" s="78"/>
      <c r="D10" s="78"/>
      <c r="E10" s="78"/>
      <c r="F10" s="78">
        <v>282</v>
      </c>
      <c r="G10" s="78"/>
      <c r="H10" s="78">
        <v>88</v>
      </c>
      <c r="I10" s="78"/>
      <c r="J10" s="78">
        <v>232</v>
      </c>
      <c r="K10" s="80"/>
      <c r="L10" s="78"/>
      <c r="M10" s="78"/>
      <c r="N10" s="78">
        <v>1</v>
      </c>
      <c r="O10" s="78"/>
      <c r="P10" s="78"/>
      <c r="Q10" s="78"/>
      <c r="R10" s="78"/>
      <c r="S10" s="78"/>
      <c r="T10" s="78"/>
      <c r="U10" s="78"/>
      <c r="V10" s="78"/>
      <c r="W10" s="78"/>
    </row>
    <row r="11" spans="1:23" ht="15.75">
      <c r="A11" s="79">
        <v>34</v>
      </c>
      <c r="B11" s="78"/>
      <c r="C11" s="78"/>
      <c r="D11" s="78"/>
      <c r="E11" s="78">
        <v>1376</v>
      </c>
      <c r="F11" s="78"/>
      <c r="G11" s="78">
        <v>1687</v>
      </c>
      <c r="H11" s="78"/>
      <c r="I11" s="78">
        <v>1328</v>
      </c>
      <c r="J11" s="78"/>
      <c r="K11" s="78">
        <v>1636</v>
      </c>
      <c r="L11" s="78"/>
      <c r="M11" s="78"/>
      <c r="N11" s="78">
        <v>184</v>
      </c>
      <c r="O11" s="78"/>
      <c r="P11" s="78">
        <v>488</v>
      </c>
      <c r="Q11" s="78"/>
      <c r="R11" s="78">
        <v>17</v>
      </c>
      <c r="S11" s="78">
        <v>21</v>
      </c>
      <c r="T11" s="78">
        <v>18</v>
      </c>
      <c r="U11" s="78">
        <v>18</v>
      </c>
      <c r="V11" s="78">
        <v>36</v>
      </c>
      <c r="W11" s="78">
        <v>42</v>
      </c>
    </row>
    <row r="12" spans="1:23" ht="15.75">
      <c r="A12" s="79">
        <v>36</v>
      </c>
      <c r="B12" s="78"/>
      <c r="C12" s="78"/>
      <c r="D12" s="78"/>
      <c r="E12" s="78"/>
      <c r="F12" s="78"/>
      <c r="G12" s="78"/>
      <c r="H12" s="78">
        <v>204</v>
      </c>
      <c r="I12" s="78"/>
      <c r="J12" s="78">
        <v>148</v>
      </c>
      <c r="K12" s="78"/>
      <c r="L12" s="78"/>
      <c r="M12" s="78">
        <v>251</v>
      </c>
      <c r="N12" s="78">
        <v>936</v>
      </c>
      <c r="O12" s="78">
        <v>3027</v>
      </c>
      <c r="P12" s="78">
        <v>4622</v>
      </c>
      <c r="Q12" s="78"/>
      <c r="R12" s="78"/>
      <c r="S12" s="78"/>
      <c r="T12" s="78"/>
      <c r="U12" s="78"/>
      <c r="V12" s="78"/>
      <c r="W12" s="78"/>
    </row>
    <row r="13" spans="1:23" ht="16.5" thickBot="1">
      <c r="A13" s="81" t="s">
        <v>46</v>
      </c>
      <c r="B13" s="78">
        <v>0</v>
      </c>
      <c r="C13" s="78">
        <v>13208</v>
      </c>
      <c r="D13" s="78">
        <v>5637</v>
      </c>
      <c r="E13" s="78">
        <v>11592</v>
      </c>
      <c r="F13" s="78">
        <v>0</v>
      </c>
      <c r="G13" s="78">
        <v>17998</v>
      </c>
      <c r="H13" s="78">
        <v>0</v>
      </c>
      <c r="I13" s="78">
        <v>0</v>
      </c>
      <c r="J13" s="78">
        <v>6539</v>
      </c>
      <c r="K13" s="78">
        <v>0</v>
      </c>
      <c r="L13" s="78">
        <v>7513</v>
      </c>
      <c r="M13" s="78">
        <v>0</v>
      </c>
      <c r="N13" s="78">
        <v>8962</v>
      </c>
      <c r="O13" s="78">
        <v>8507</v>
      </c>
      <c r="P13" s="78">
        <v>13090</v>
      </c>
      <c r="Q13" s="78">
        <v>17446</v>
      </c>
      <c r="R13" s="78">
        <v>5740</v>
      </c>
      <c r="S13" s="78">
        <v>1956</v>
      </c>
      <c r="T13" s="78">
        <v>741</v>
      </c>
      <c r="U13" s="78">
        <v>415</v>
      </c>
      <c r="V13" s="78">
        <v>1070</v>
      </c>
      <c r="W13" s="78">
        <v>647</v>
      </c>
    </row>
    <row r="14" spans="1:23" ht="16.5" thickBot="1">
      <c r="A14" s="89" t="s">
        <v>36</v>
      </c>
      <c r="B14" s="90"/>
      <c r="C14" s="91">
        <f>SUM(B5:W13)</f>
        <v>173956</v>
      </c>
      <c r="D14" s="91"/>
      <c r="E14" s="90"/>
      <c r="N14" s="71">
        <f>SUM(B5:N13)</f>
        <v>113895</v>
      </c>
      <c r="R14" s="71">
        <f>SUM(O5:R13)</f>
        <v>54917</v>
      </c>
      <c r="U14" s="71">
        <f>SUM(S5:U13)</f>
        <v>3207</v>
      </c>
      <c r="W14" s="71">
        <f>SUM(V5:W13)</f>
        <v>1937</v>
      </c>
    </row>
    <row r="15" ht="15">
      <c r="X15" s="83"/>
    </row>
    <row r="16" spans="1:23" ht="15.75">
      <c r="A16" s="77" t="s">
        <v>3</v>
      </c>
      <c r="B16" s="77">
        <v>28</v>
      </c>
      <c r="C16" s="77">
        <v>29</v>
      </c>
      <c r="D16" s="77">
        <v>30</v>
      </c>
      <c r="E16" s="77">
        <v>31</v>
      </c>
      <c r="F16" s="77">
        <v>32</v>
      </c>
      <c r="G16" s="77">
        <v>33</v>
      </c>
      <c r="H16" s="77">
        <v>34</v>
      </c>
      <c r="I16" s="77">
        <v>35</v>
      </c>
      <c r="J16" s="77">
        <v>36</v>
      </c>
      <c r="K16" s="77">
        <v>37</v>
      </c>
      <c r="L16" s="77">
        <v>38</v>
      </c>
      <c r="M16" s="77">
        <v>40</v>
      </c>
      <c r="N16" s="77">
        <v>42</v>
      </c>
      <c r="O16" s="77">
        <v>44</v>
      </c>
      <c r="P16" s="77">
        <v>46</v>
      </c>
      <c r="Q16" s="77">
        <v>48</v>
      </c>
      <c r="R16" s="77">
        <v>50</v>
      </c>
      <c r="S16" s="77">
        <v>52</v>
      </c>
      <c r="T16" s="77">
        <v>54</v>
      </c>
      <c r="U16" s="77">
        <v>56</v>
      </c>
      <c r="V16" s="77">
        <v>58</v>
      </c>
      <c r="W16" s="77">
        <v>60</v>
      </c>
    </row>
    <row r="17" spans="1:23" ht="15.75">
      <c r="A17" s="77">
        <v>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</row>
    <row r="18" spans="1:23" ht="15.75">
      <c r="A18" s="77">
        <v>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ht="15.75">
      <c r="A19" s="77">
        <v>30</v>
      </c>
      <c r="B19" s="78">
        <v>493</v>
      </c>
      <c r="C19" s="78">
        <v>455</v>
      </c>
      <c r="D19" s="78">
        <v>2</v>
      </c>
      <c r="E19" s="78">
        <v>2</v>
      </c>
      <c r="F19" s="78">
        <v>5</v>
      </c>
      <c r="G19" s="78">
        <v>355</v>
      </c>
      <c r="H19" s="78">
        <v>42</v>
      </c>
      <c r="I19" s="78">
        <v>59</v>
      </c>
      <c r="J19" s="78"/>
      <c r="K19" s="78">
        <v>757</v>
      </c>
      <c r="L19" s="78">
        <v>172</v>
      </c>
      <c r="M19" s="78"/>
      <c r="N19" s="78"/>
      <c r="O19" s="78"/>
      <c r="P19" s="78"/>
      <c r="Q19" s="78"/>
      <c r="R19" s="78">
        <v>50</v>
      </c>
      <c r="S19" s="78">
        <v>19</v>
      </c>
      <c r="T19" s="78"/>
      <c r="U19" s="78">
        <v>19</v>
      </c>
      <c r="V19" s="78">
        <v>24</v>
      </c>
      <c r="W19" s="78"/>
    </row>
    <row r="20" spans="1:23" ht="15.75">
      <c r="A20" s="79">
        <v>31</v>
      </c>
      <c r="B20" s="78"/>
      <c r="C20" s="78"/>
      <c r="D20" s="78">
        <v>861</v>
      </c>
      <c r="E20" s="78"/>
      <c r="F20" s="78"/>
      <c r="G20" s="78"/>
      <c r="H20" s="78">
        <v>11</v>
      </c>
      <c r="I20" s="78"/>
      <c r="J20" s="78"/>
      <c r="K20" s="78"/>
      <c r="L20" s="78"/>
      <c r="M20" s="78">
        <v>2</v>
      </c>
      <c r="N20" s="78">
        <v>20</v>
      </c>
      <c r="O20" s="78"/>
      <c r="P20" s="78"/>
      <c r="Q20" s="78"/>
      <c r="R20" s="78"/>
      <c r="S20" s="78"/>
      <c r="T20" s="78"/>
      <c r="U20" s="78"/>
      <c r="V20" s="78"/>
      <c r="W20" s="78"/>
    </row>
    <row r="21" spans="1:23" ht="15.75">
      <c r="A21" s="79">
        <v>32</v>
      </c>
      <c r="B21" s="78">
        <v>184</v>
      </c>
      <c r="C21" s="78">
        <v>264</v>
      </c>
      <c r="D21" s="78">
        <v>0</v>
      </c>
      <c r="E21" s="78"/>
      <c r="F21" s="78">
        <v>174</v>
      </c>
      <c r="G21" s="78">
        <v>42</v>
      </c>
      <c r="H21" s="78">
        <v>98</v>
      </c>
      <c r="I21" s="78">
        <v>911</v>
      </c>
      <c r="J21" s="78">
        <v>158</v>
      </c>
      <c r="K21" s="78">
        <v>1756</v>
      </c>
      <c r="L21" s="78">
        <v>99</v>
      </c>
      <c r="M21" s="78">
        <v>34</v>
      </c>
      <c r="N21" s="78">
        <v>0</v>
      </c>
      <c r="O21" s="78"/>
      <c r="P21" s="78"/>
      <c r="Q21" s="78"/>
      <c r="R21" s="78">
        <v>19</v>
      </c>
      <c r="S21" s="78">
        <v>9</v>
      </c>
      <c r="T21" s="78">
        <v>29</v>
      </c>
      <c r="U21" s="78"/>
      <c r="V21" s="78">
        <v>14</v>
      </c>
      <c r="W21" s="78"/>
    </row>
    <row r="22" spans="1:23" ht="15.75">
      <c r="A22" s="79">
        <v>33</v>
      </c>
      <c r="B22" s="78"/>
      <c r="C22" s="78"/>
      <c r="D22" s="78">
        <v>5</v>
      </c>
      <c r="E22" s="78"/>
      <c r="F22" s="78">
        <v>1</v>
      </c>
      <c r="G22" s="78">
        <v>16</v>
      </c>
      <c r="H22" s="78">
        <v>2</v>
      </c>
      <c r="I22" s="78"/>
      <c r="J22" s="78"/>
      <c r="K22" s="78"/>
      <c r="L22" s="78"/>
      <c r="M22" s="78">
        <v>10</v>
      </c>
      <c r="N22" s="78">
        <v>16</v>
      </c>
      <c r="O22" s="78"/>
      <c r="P22" s="78"/>
      <c r="Q22" s="78"/>
      <c r="R22" s="78"/>
      <c r="S22" s="78"/>
      <c r="T22" s="78"/>
      <c r="U22" s="78"/>
      <c r="V22" s="78"/>
      <c r="W22" s="78"/>
    </row>
    <row r="23" spans="1:23" ht="15.75">
      <c r="A23" s="79">
        <v>34</v>
      </c>
      <c r="B23" s="78"/>
      <c r="C23" s="78"/>
      <c r="D23" s="78">
        <v>92</v>
      </c>
      <c r="E23" s="78">
        <v>914</v>
      </c>
      <c r="F23" s="78">
        <v>8</v>
      </c>
      <c r="G23" s="78">
        <v>29</v>
      </c>
      <c r="H23" s="78">
        <v>234</v>
      </c>
      <c r="I23" s="78">
        <v>769</v>
      </c>
      <c r="J23" s="78">
        <v>577</v>
      </c>
      <c r="K23" s="78">
        <v>1568</v>
      </c>
      <c r="L23" s="78">
        <v>40</v>
      </c>
      <c r="M23" s="78"/>
      <c r="N23" s="78">
        <v>14</v>
      </c>
      <c r="O23" s="78">
        <v>75</v>
      </c>
      <c r="P23" s="78">
        <v>1389</v>
      </c>
      <c r="Q23" s="78"/>
      <c r="R23" s="78"/>
      <c r="S23" s="78">
        <v>14</v>
      </c>
      <c r="T23" s="78">
        <v>24</v>
      </c>
      <c r="U23" s="78">
        <v>59</v>
      </c>
      <c r="V23" s="78">
        <v>19</v>
      </c>
      <c r="W23" s="78">
        <v>23</v>
      </c>
    </row>
    <row r="24" spans="1:23" ht="15.75">
      <c r="A24" s="79">
        <v>36</v>
      </c>
      <c r="B24" s="78"/>
      <c r="C24" s="78"/>
      <c r="D24" s="78"/>
      <c r="E24" s="78"/>
      <c r="F24" s="78">
        <v>21</v>
      </c>
      <c r="G24" s="78"/>
      <c r="H24" s="78">
        <v>19</v>
      </c>
      <c r="I24" s="78"/>
      <c r="J24" s="78"/>
      <c r="K24" s="78"/>
      <c r="L24" s="78">
        <v>4</v>
      </c>
      <c r="M24" s="78">
        <v>11</v>
      </c>
      <c r="N24" s="78">
        <v>83</v>
      </c>
      <c r="O24" s="78">
        <v>574</v>
      </c>
      <c r="P24" s="78">
        <v>482</v>
      </c>
      <c r="Q24" s="78"/>
      <c r="R24" s="78"/>
      <c r="S24" s="78"/>
      <c r="T24" s="78"/>
      <c r="U24" s="78"/>
      <c r="V24" s="78"/>
      <c r="W24" s="78"/>
    </row>
    <row r="25" spans="1:23" ht="16.5" thickBot="1">
      <c r="A25" s="79" t="s">
        <v>46</v>
      </c>
      <c r="B25" s="78">
        <v>863</v>
      </c>
      <c r="C25" s="78">
        <v>1526</v>
      </c>
      <c r="D25" s="78">
        <v>0</v>
      </c>
      <c r="E25" s="78">
        <v>2837</v>
      </c>
      <c r="F25" s="78">
        <v>0</v>
      </c>
      <c r="G25" s="78">
        <v>7407</v>
      </c>
      <c r="H25" s="78">
        <v>0</v>
      </c>
      <c r="I25" s="78">
        <v>15</v>
      </c>
      <c r="J25" s="78">
        <v>0</v>
      </c>
      <c r="K25" s="78">
        <v>17</v>
      </c>
      <c r="L25" s="78">
        <v>5414</v>
      </c>
      <c r="M25" s="78">
        <v>2722</v>
      </c>
      <c r="N25" s="78">
        <v>605</v>
      </c>
      <c r="O25" s="78">
        <v>1249</v>
      </c>
      <c r="P25" s="78">
        <v>2047</v>
      </c>
      <c r="Q25" s="78">
        <v>2144</v>
      </c>
      <c r="R25" s="78">
        <v>637</v>
      </c>
      <c r="S25" s="78">
        <v>659</v>
      </c>
      <c r="T25" s="78">
        <v>752</v>
      </c>
      <c r="U25" s="78">
        <v>777</v>
      </c>
      <c r="V25" s="78">
        <v>1140</v>
      </c>
      <c r="W25" s="78">
        <v>1154</v>
      </c>
    </row>
    <row r="26" spans="1:23" ht="16.5" thickBot="1">
      <c r="A26" s="89" t="s">
        <v>36</v>
      </c>
      <c r="B26" s="90"/>
      <c r="C26" s="91">
        <f>SUM(B17:W25)</f>
        <v>46196</v>
      </c>
      <c r="D26" s="91"/>
      <c r="E26" s="90"/>
      <c r="N26" s="71">
        <f>SUM(B17:N25)</f>
        <v>32795</v>
      </c>
      <c r="R26" s="71">
        <f>SUM(O17:R25)</f>
        <v>8666</v>
      </c>
      <c r="U26" s="71">
        <f>SUM(S17:U25)</f>
        <v>2361</v>
      </c>
      <c r="W26" s="71">
        <f>SUM(V17:W25)</f>
        <v>2374</v>
      </c>
    </row>
    <row r="27" spans="24:25" ht="15">
      <c r="X27" s="83"/>
      <c r="Y27" s="84"/>
    </row>
    <row r="28" spans="1:23" ht="15.75">
      <c r="A28" s="77" t="s">
        <v>5</v>
      </c>
      <c r="B28" s="77">
        <v>28</v>
      </c>
      <c r="C28" s="77">
        <v>29</v>
      </c>
      <c r="D28" s="77">
        <v>30</v>
      </c>
      <c r="E28" s="77">
        <v>31</v>
      </c>
      <c r="F28" s="77">
        <v>32</v>
      </c>
      <c r="G28" s="77">
        <v>33</v>
      </c>
      <c r="H28" s="77">
        <v>34</v>
      </c>
      <c r="I28" s="77">
        <v>35</v>
      </c>
      <c r="J28" s="77">
        <v>36</v>
      </c>
      <c r="K28" s="77">
        <v>37</v>
      </c>
      <c r="L28" s="77">
        <v>38</v>
      </c>
      <c r="M28" s="77">
        <v>40</v>
      </c>
      <c r="N28" s="77">
        <v>42</v>
      </c>
      <c r="O28" s="77">
        <v>44</v>
      </c>
      <c r="P28" s="77">
        <v>46</v>
      </c>
      <c r="Q28" s="77">
        <v>48</v>
      </c>
      <c r="R28" s="77">
        <v>50</v>
      </c>
      <c r="S28" s="77">
        <v>52</v>
      </c>
      <c r="T28" s="77">
        <v>54</v>
      </c>
      <c r="U28" s="77">
        <v>56</v>
      </c>
      <c r="V28" s="77">
        <v>58</v>
      </c>
      <c r="W28" s="77">
        <v>60</v>
      </c>
    </row>
    <row r="29" spans="1:23" ht="15.75">
      <c r="A29" s="77">
        <v>28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>
        <v>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ht="15.75">
      <c r="A30" s="77">
        <v>29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>
        <v>0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ht="15.75">
      <c r="A31" s="77">
        <v>30</v>
      </c>
      <c r="B31" s="78">
        <v>135</v>
      </c>
      <c r="C31" s="78">
        <v>13</v>
      </c>
      <c r="D31" s="78"/>
      <c r="E31" s="78">
        <v>157</v>
      </c>
      <c r="F31" s="78"/>
      <c r="G31" s="78">
        <v>171.5</v>
      </c>
      <c r="H31" s="78"/>
      <c r="I31" s="78">
        <v>70</v>
      </c>
      <c r="J31" s="78"/>
      <c r="K31" s="78"/>
      <c r="L31" s="78">
        <v>0</v>
      </c>
      <c r="M31" s="78"/>
      <c r="N31" s="78"/>
      <c r="O31" s="78"/>
      <c r="P31" s="78"/>
      <c r="Q31" s="78"/>
      <c r="R31" s="78"/>
      <c r="S31" s="78">
        <v>5</v>
      </c>
      <c r="T31" s="78"/>
      <c r="U31" s="78">
        <v>7</v>
      </c>
      <c r="V31" s="78"/>
      <c r="W31" s="78">
        <v>6</v>
      </c>
    </row>
    <row r="32" spans="1:23" ht="15.75">
      <c r="A32" s="79">
        <v>31</v>
      </c>
      <c r="B32" s="78"/>
      <c r="C32" s="78"/>
      <c r="D32" s="78">
        <v>274</v>
      </c>
      <c r="E32" s="78">
        <v>0</v>
      </c>
      <c r="F32" s="78">
        <v>111</v>
      </c>
      <c r="G32" s="78">
        <v>21.5</v>
      </c>
      <c r="H32" s="78">
        <v>842.5</v>
      </c>
      <c r="I32" s="78"/>
      <c r="J32" s="78">
        <v>3</v>
      </c>
      <c r="K32" s="78"/>
      <c r="L32" s="78">
        <v>38</v>
      </c>
      <c r="M32" s="78">
        <v>8.5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</row>
    <row r="33" spans="1:23" ht="15.75">
      <c r="A33" s="79">
        <v>32</v>
      </c>
      <c r="B33" s="78">
        <v>332</v>
      </c>
      <c r="C33" s="78"/>
      <c r="D33" s="78">
        <v>17.5</v>
      </c>
      <c r="E33" s="78">
        <v>413.5</v>
      </c>
      <c r="F33" s="78">
        <v>0</v>
      </c>
      <c r="G33" s="78">
        <v>429.5</v>
      </c>
      <c r="H33" s="78">
        <v>0</v>
      </c>
      <c r="I33" s="78">
        <v>72</v>
      </c>
      <c r="J33" s="78">
        <v>0</v>
      </c>
      <c r="K33" s="78">
        <v>345</v>
      </c>
      <c r="L33" s="78">
        <v>0</v>
      </c>
      <c r="M33" s="78">
        <v>9.5</v>
      </c>
      <c r="N33" s="78">
        <v>125</v>
      </c>
      <c r="O33" s="78"/>
      <c r="P33" s="78">
        <v>12</v>
      </c>
      <c r="Q33" s="78"/>
      <c r="R33" s="78">
        <v>2</v>
      </c>
      <c r="S33" s="78">
        <v>0</v>
      </c>
      <c r="T33" s="78">
        <v>8</v>
      </c>
      <c r="U33" s="78">
        <v>12</v>
      </c>
      <c r="V33" s="78">
        <v>14</v>
      </c>
      <c r="W33" s="78">
        <v>7</v>
      </c>
    </row>
    <row r="34" spans="1:23" ht="15.75">
      <c r="A34" s="79">
        <v>33</v>
      </c>
      <c r="B34" s="78"/>
      <c r="C34" s="78"/>
      <c r="D34" s="78">
        <v>0</v>
      </c>
      <c r="E34" s="78"/>
      <c r="F34" s="78">
        <v>65</v>
      </c>
      <c r="G34" s="78">
        <v>9</v>
      </c>
      <c r="H34" s="78">
        <v>311</v>
      </c>
      <c r="I34" s="78"/>
      <c r="J34" s="78">
        <v>389</v>
      </c>
      <c r="K34" s="78"/>
      <c r="L34" s="78">
        <v>8.5</v>
      </c>
      <c r="M34" s="78">
        <v>5.5</v>
      </c>
      <c r="N34" s="78">
        <v>0</v>
      </c>
      <c r="O34" s="78"/>
      <c r="P34" s="78"/>
      <c r="Q34" s="78"/>
      <c r="R34" s="78"/>
      <c r="S34" s="78"/>
      <c r="T34" s="78"/>
      <c r="U34" s="78"/>
      <c r="V34" s="78"/>
      <c r="W34" s="78"/>
    </row>
    <row r="35" spans="1:23" ht="15.75">
      <c r="A35" s="79">
        <v>34</v>
      </c>
      <c r="B35" s="78">
        <v>13</v>
      </c>
      <c r="C35" s="78"/>
      <c r="D35" s="78">
        <v>413</v>
      </c>
      <c r="E35" s="78">
        <v>313.5</v>
      </c>
      <c r="F35" s="78"/>
      <c r="G35" s="78">
        <v>175.5</v>
      </c>
      <c r="H35" s="78">
        <v>417</v>
      </c>
      <c r="I35" s="78">
        <v>250</v>
      </c>
      <c r="J35" s="78">
        <v>845</v>
      </c>
      <c r="K35" s="78">
        <v>330</v>
      </c>
      <c r="L35" s="78">
        <v>90.5</v>
      </c>
      <c r="M35" s="78">
        <v>391.5</v>
      </c>
      <c r="N35" s="78">
        <v>823</v>
      </c>
      <c r="O35" s="78">
        <v>340</v>
      </c>
      <c r="P35" s="78">
        <v>253</v>
      </c>
      <c r="Q35" s="78"/>
      <c r="R35" s="78">
        <v>8</v>
      </c>
      <c r="S35" s="78">
        <v>14</v>
      </c>
      <c r="T35" s="78">
        <v>8</v>
      </c>
      <c r="U35" s="78">
        <v>15</v>
      </c>
      <c r="V35" s="78">
        <v>12</v>
      </c>
      <c r="W35" s="78"/>
    </row>
    <row r="36" spans="1:23" ht="15.75">
      <c r="A36" s="79">
        <v>36</v>
      </c>
      <c r="B36" s="78"/>
      <c r="C36" s="78"/>
      <c r="D36" s="78"/>
      <c r="E36" s="78"/>
      <c r="F36" s="78"/>
      <c r="G36" s="78">
        <v>10</v>
      </c>
      <c r="H36" s="78">
        <v>696.5</v>
      </c>
      <c r="I36" s="78"/>
      <c r="J36" s="78">
        <v>880</v>
      </c>
      <c r="K36" s="78"/>
      <c r="L36" s="78">
        <v>250.5</v>
      </c>
      <c r="M36" s="78">
        <v>372</v>
      </c>
      <c r="N36" s="78">
        <v>379.5</v>
      </c>
      <c r="O36" s="78">
        <v>248</v>
      </c>
      <c r="P36" s="78">
        <v>264</v>
      </c>
      <c r="Q36" s="78"/>
      <c r="R36" s="78"/>
      <c r="S36" s="78"/>
      <c r="T36" s="78"/>
      <c r="U36" s="78"/>
      <c r="V36" s="78"/>
      <c r="W36" s="78"/>
    </row>
    <row r="37" spans="1:23" ht="16.5" thickBot="1">
      <c r="A37" s="79" t="s">
        <v>46</v>
      </c>
      <c r="B37" s="78">
        <v>367.2</v>
      </c>
      <c r="C37" s="78">
        <v>526.1999999999999</v>
      </c>
      <c r="D37" s="78">
        <v>0</v>
      </c>
      <c r="E37" s="78">
        <v>999</v>
      </c>
      <c r="F37" s="78">
        <v>0</v>
      </c>
      <c r="G37" s="78">
        <v>162.6</v>
      </c>
      <c r="H37" s="78">
        <v>153</v>
      </c>
      <c r="I37" s="78">
        <v>0</v>
      </c>
      <c r="J37" s="78">
        <v>2169.6</v>
      </c>
      <c r="K37" s="78">
        <v>0</v>
      </c>
      <c r="L37" s="78">
        <v>1696.8</v>
      </c>
      <c r="M37" s="78">
        <v>1122</v>
      </c>
      <c r="N37" s="78">
        <v>1036.8</v>
      </c>
      <c r="O37" s="78">
        <v>381.59999999999997</v>
      </c>
      <c r="P37" s="78">
        <v>255</v>
      </c>
      <c r="Q37" s="78">
        <v>286.8</v>
      </c>
      <c r="R37" s="78">
        <v>221.1</v>
      </c>
      <c r="S37" s="78">
        <v>179.4</v>
      </c>
      <c r="T37" s="78">
        <v>165</v>
      </c>
      <c r="U37" s="78">
        <v>0</v>
      </c>
      <c r="V37" s="78">
        <v>213</v>
      </c>
      <c r="W37" s="78">
        <v>241.2</v>
      </c>
    </row>
    <row r="38" spans="1:23" ht="16.5" thickBot="1">
      <c r="A38" s="89" t="s">
        <v>36</v>
      </c>
      <c r="B38" s="90"/>
      <c r="C38" s="91">
        <f>SUM(B29:W37)</f>
        <v>22443.8</v>
      </c>
      <c r="D38" s="91"/>
      <c r="E38" s="90"/>
      <c r="N38" s="71">
        <f>SUM(B29:N37)</f>
        <v>19265.7</v>
      </c>
      <c r="R38" s="71">
        <f>SUM(O29:R37)</f>
        <v>2271.5</v>
      </c>
      <c r="U38" s="71">
        <f>SUM(S29:U37)</f>
        <v>413.4</v>
      </c>
      <c r="W38" s="71">
        <f>SUM(V29:W37)</f>
        <v>493.2</v>
      </c>
    </row>
    <row r="39" spans="24:25" ht="15">
      <c r="X39" s="83"/>
      <c r="Y39" s="84"/>
    </row>
    <row r="40" spans="1:23" ht="15.75">
      <c r="A40" s="77" t="s">
        <v>26</v>
      </c>
      <c r="B40" s="77">
        <v>28</v>
      </c>
      <c r="C40" s="77">
        <v>29</v>
      </c>
      <c r="D40" s="77">
        <v>30</v>
      </c>
      <c r="E40" s="77">
        <v>31</v>
      </c>
      <c r="F40" s="77">
        <v>32</v>
      </c>
      <c r="G40" s="77">
        <v>33</v>
      </c>
      <c r="H40" s="77">
        <v>34</v>
      </c>
      <c r="I40" s="77">
        <v>35</v>
      </c>
      <c r="J40" s="77">
        <v>36</v>
      </c>
      <c r="K40" s="77">
        <v>37</v>
      </c>
      <c r="L40" s="77">
        <v>38</v>
      </c>
      <c r="M40" s="77">
        <v>40</v>
      </c>
      <c r="N40" s="77">
        <v>42</v>
      </c>
      <c r="O40" s="77">
        <v>44</v>
      </c>
      <c r="P40" s="77">
        <v>46</v>
      </c>
      <c r="Q40" s="77">
        <v>48</v>
      </c>
      <c r="R40" s="77">
        <v>50</v>
      </c>
      <c r="S40" s="77">
        <v>52</v>
      </c>
      <c r="T40" s="77">
        <v>54</v>
      </c>
      <c r="U40" s="77">
        <v>56</v>
      </c>
      <c r="V40" s="77">
        <v>58</v>
      </c>
      <c r="W40" s="77">
        <v>60</v>
      </c>
    </row>
    <row r="41" spans="1:23" ht="15.75">
      <c r="A41" s="77">
        <v>28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>
        <v>6</v>
      </c>
      <c r="R41" s="78"/>
      <c r="S41" s="78"/>
      <c r="T41" s="78"/>
      <c r="U41" s="78"/>
      <c r="V41" s="78"/>
      <c r="W41" s="78"/>
    </row>
    <row r="42" spans="1:23" ht="15.75">
      <c r="A42" s="77">
        <v>29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 ht="15.75">
      <c r="A43" s="77">
        <v>30</v>
      </c>
      <c r="B43" s="78"/>
      <c r="C43" s="78"/>
      <c r="D43" s="78">
        <v>1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>
        <v>6</v>
      </c>
      <c r="P43" s="78">
        <v>3</v>
      </c>
      <c r="Q43" s="78"/>
      <c r="R43" s="78"/>
      <c r="S43" s="78"/>
      <c r="T43" s="78"/>
      <c r="U43" s="78"/>
      <c r="V43" s="78"/>
      <c r="W43" s="78"/>
    </row>
    <row r="44" spans="1:23" ht="15.75">
      <c r="A44" s="79">
        <v>31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ht="15.75">
      <c r="A45" s="79">
        <v>32</v>
      </c>
      <c r="B45" s="78"/>
      <c r="C45" s="78"/>
      <c r="D45" s="78">
        <v>5</v>
      </c>
      <c r="E45" s="78"/>
      <c r="F45" s="78"/>
      <c r="G45" s="78"/>
      <c r="H45" s="78"/>
      <c r="I45" s="78"/>
      <c r="J45" s="78"/>
      <c r="K45" s="78"/>
      <c r="L45" s="78"/>
      <c r="M45" s="78"/>
      <c r="N45" s="78">
        <v>13</v>
      </c>
      <c r="O45" s="78">
        <v>8</v>
      </c>
      <c r="P45" s="78">
        <v>14</v>
      </c>
      <c r="Q45" s="78"/>
      <c r="R45" s="78"/>
      <c r="S45" s="78"/>
      <c r="T45" s="78"/>
      <c r="U45" s="78"/>
      <c r="V45" s="78"/>
      <c r="W45" s="78"/>
    </row>
    <row r="46" spans="1:23" ht="15.75">
      <c r="A46" s="79">
        <v>33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ht="15.75">
      <c r="A47" s="79">
        <v>34</v>
      </c>
      <c r="B47" s="78"/>
      <c r="C47" s="78"/>
      <c r="D47" s="78">
        <v>24</v>
      </c>
      <c r="E47" s="78"/>
      <c r="F47" s="78"/>
      <c r="G47" s="78"/>
      <c r="H47" s="78"/>
      <c r="I47" s="78"/>
      <c r="J47" s="78"/>
      <c r="K47" s="78"/>
      <c r="L47" s="78"/>
      <c r="M47" s="78"/>
      <c r="N47" s="78">
        <v>5</v>
      </c>
      <c r="O47" s="78">
        <v>1</v>
      </c>
      <c r="P47" s="78">
        <v>15</v>
      </c>
      <c r="Q47" s="78"/>
      <c r="R47" s="78"/>
      <c r="S47" s="78"/>
      <c r="T47" s="78"/>
      <c r="U47" s="78"/>
      <c r="V47" s="78"/>
      <c r="W47" s="78"/>
    </row>
    <row r="48" spans="1:23" ht="15.75">
      <c r="A48" s="79">
        <v>36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6.5" thickBot="1">
      <c r="A49" s="79" t="s">
        <v>46</v>
      </c>
      <c r="B49" s="78">
        <v>301</v>
      </c>
      <c r="C49" s="78">
        <v>108</v>
      </c>
      <c r="D49" s="78">
        <v>263</v>
      </c>
      <c r="E49" s="78">
        <v>44</v>
      </c>
      <c r="F49" s="78"/>
      <c r="G49" s="78">
        <v>96</v>
      </c>
      <c r="H49" s="78"/>
      <c r="I49" s="78"/>
      <c r="J49" s="78">
        <v>44</v>
      </c>
      <c r="K49" s="78"/>
      <c r="L49" s="78">
        <v>98</v>
      </c>
      <c r="M49" s="78">
        <v>2</v>
      </c>
      <c r="N49" s="78">
        <v>85</v>
      </c>
      <c r="O49" s="78"/>
      <c r="P49" s="78">
        <v>86</v>
      </c>
      <c r="Q49" s="78">
        <v>80</v>
      </c>
      <c r="R49" s="78">
        <v>134</v>
      </c>
      <c r="S49" s="78">
        <v>116</v>
      </c>
      <c r="T49" s="78">
        <v>99</v>
      </c>
      <c r="U49" s="78"/>
      <c r="V49" s="78">
        <v>23</v>
      </c>
      <c r="W49" s="78">
        <v>25</v>
      </c>
    </row>
    <row r="50" spans="1:23" ht="16.5" thickBot="1">
      <c r="A50" s="89" t="s">
        <v>36</v>
      </c>
      <c r="B50" s="90"/>
      <c r="C50" s="91">
        <f>SUM(B41:W49)</f>
        <v>1705</v>
      </c>
      <c r="D50" s="91"/>
      <c r="E50" s="90"/>
      <c r="N50" s="71">
        <f>SUM(B41:N49)</f>
        <v>1089</v>
      </c>
      <c r="R50" s="71">
        <f>SUM(O41:R49)</f>
        <v>353</v>
      </c>
      <c r="U50" s="71">
        <f>SUM(S41:U49)</f>
        <v>215</v>
      </c>
      <c r="W50" s="71">
        <f>SUM(V41:W49)</f>
        <v>48</v>
      </c>
    </row>
    <row r="51" ht="15">
      <c r="X51" s="83"/>
    </row>
    <row r="52" spans="1:23" ht="15.75">
      <c r="A52" s="77" t="s">
        <v>27</v>
      </c>
      <c r="B52" s="77">
        <v>28</v>
      </c>
      <c r="C52" s="77">
        <v>29</v>
      </c>
      <c r="D52" s="77">
        <v>30</v>
      </c>
      <c r="E52" s="77">
        <v>31</v>
      </c>
      <c r="F52" s="77">
        <v>32</v>
      </c>
      <c r="G52" s="77">
        <v>33</v>
      </c>
      <c r="H52" s="77">
        <v>34</v>
      </c>
      <c r="I52" s="77">
        <v>35</v>
      </c>
      <c r="J52" s="77">
        <v>36</v>
      </c>
      <c r="K52" s="77">
        <v>37</v>
      </c>
      <c r="L52" s="77">
        <v>38</v>
      </c>
      <c r="M52" s="77">
        <v>40</v>
      </c>
      <c r="N52" s="77">
        <v>42</v>
      </c>
      <c r="O52" s="77">
        <v>44</v>
      </c>
      <c r="P52" s="77">
        <v>46</v>
      </c>
      <c r="Q52" s="77">
        <v>48</v>
      </c>
      <c r="R52" s="77">
        <v>50</v>
      </c>
      <c r="S52" s="77">
        <v>52</v>
      </c>
      <c r="T52" s="77">
        <v>54</v>
      </c>
      <c r="U52" s="77">
        <v>56</v>
      </c>
      <c r="V52" s="77">
        <v>58</v>
      </c>
      <c r="W52" s="77">
        <v>60</v>
      </c>
    </row>
    <row r="53" spans="1:23" ht="15.75">
      <c r="A53" s="77">
        <v>28</v>
      </c>
      <c r="B53" s="78"/>
      <c r="C53" s="78"/>
      <c r="D53" s="78"/>
      <c r="E53" s="78"/>
      <c r="F53" s="78"/>
      <c r="G53" s="78"/>
      <c r="H53" s="78"/>
      <c r="I53" s="78"/>
      <c r="J53" s="78">
        <v>7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 ht="15.75">
      <c r="A54" s="77">
        <v>29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1:23" ht="15.75">
      <c r="A55" s="77">
        <v>30</v>
      </c>
      <c r="B55" s="78"/>
      <c r="C55" s="78"/>
      <c r="D55" s="78"/>
      <c r="E55" s="78"/>
      <c r="F55" s="78">
        <v>7</v>
      </c>
      <c r="G55" s="78"/>
      <c r="H55" s="78"/>
      <c r="I55" s="78"/>
      <c r="J55" s="78"/>
      <c r="K55" s="78"/>
      <c r="L55" s="78"/>
      <c r="M55" s="78"/>
      <c r="N55" s="78">
        <v>14</v>
      </c>
      <c r="O55" s="78"/>
      <c r="P55" s="78">
        <v>23</v>
      </c>
      <c r="Q55" s="78">
        <v>13</v>
      </c>
      <c r="R55" s="78">
        <v>24</v>
      </c>
      <c r="S55" s="78"/>
      <c r="T55" s="78"/>
      <c r="U55" s="78"/>
      <c r="V55" s="78"/>
      <c r="W55" s="78"/>
    </row>
    <row r="56" spans="1:23" ht="15.75">
      <c r="A56" s="79">
        <v>31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3" ht="15.75">
      <c r="A57" s="79">
        <v>32</v>
      </c>
      <c r="B57" s="78"/>
      <c r="C57" s="78"/>
      <c r="D57" s="78"/>
      <c r="E57" s="78"/>
      <c r="F57" s="78">
        <v>2</v>
      </c>
      <c r="G57" s="78"/>
      <c r="H57" s="78"/>
      <c r="I57" s="78"/>
      <c r="J57" s="78"/>
      <c r="K57" s="78"/>
      <c r="L57" s="78"/>
      <c r="M57" s="78"/>
      <c r="N57" s="78"/>
      <c r="O57" s="78"/>
      <c r="P57" s="78">
        <v>16</v>
      </c>
      <c r="Q57" s="78">
        <v>17</v>
      </c>
      <c r="R57" s="78">
        <v>13</v>
      </c>
      <c r="S57" s="78"/>
      <c r="T57" s="78"/>
      <c r="U57" s="78"/>
      <c r="V57" s="78"/>
      <c r="W57" s="78"/>
    </row>
    <row r="58" spans="1:23" ht="15.75">
      <c r="A58" s="79">
        <v>33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1:23" ht="15.75">
      <c r="A59" s="79">
        <v>34</v>
      </c>
      <c r="B59" s="78"/>
      <c r="C59" s="78"/>
      <c r="D59" s="78">
        <v>13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>
        <v>24</v>
      </c>
      <c r="P59" s="78">
        <v>19</v>
      </c>
      <c r="Q59" s="78">
        <v>24</v>
      </c>
      <c r="R59" s="78"/>
      <c r="S59" s="78"/>
      <c r="T59" s="78"/>
      <c r="U59" s="78"/>
      <c r="V59" s="78"/>
      <c r="W59" s="78"/>
    </row>
    <row r="60" spans="1:23" ht="15.75">
      <c r="A60" s="79">
        <v>36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1:23" ht="16.5" thickBot="1">
      <c r="A61" s="79" t="s">
        <v>46</v>
      </c>
      <c r="B61" s="78">
        <v>804</v>
      </c>
      <c r="C61" s="78">
        <v>226</v>
      </c>
      <c r="D61" s="78">
        <v>736</v>
      </c>
      <c r="E61" s="78">
        <v>200</v>
      </c>
      <c r="F61" s="78">
        <v>930</v>
      </c>
      <c r="G61" s="78">
        <v>37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65</v>
      </c>
      <c r="O61" s="78">
        <v>27</v>
      </c>
      <c r="P61" s="78">
        <v>269</v>
      </c>
      <c r="Q61" s="78">
        <v>128</v>
      </c>
      <c r="R61" s="78">
        <v>208</v>
      </c>
      <c r="S61" s="78">
        <v>22</v>
      </c>
      <c r="T61" s="78">
        <v>51</v>
      </c>
      <c r="U61" s="78">
        <v>32</v>
      </c>
      <c r="V61" s="78">
        <v>30</v>
      </c>
      <c r="W61" s="78">
        <v>8</v>
      </c>
    </row>
    <row r="62" spans="1:23" ht="16.5" thickBot="1">
      <c r="A62" s="89" t="s">
        <v>36</v>
      </c>
      <c r="B62" s="90"/>
      <c r="C62" s="91">
        <f>SUM(B53:W61)</f>
        <v>3989</v>
      </c>
      <c r="D62" s="91"/>
      <c r="E62" s="90"/>
      <c r="N62" s="71">
        <f>SUM(B53:N61)</f>
        <v>3041</v>
      </c>
      <c r="R62" s="71">
        <f>SUM(O53:R61)</f>
        <v>805</v>
      </c>
      <c r="U62" s="71">
        <f>SUM(S53:U61)</f>
        <v>105</v>
      </c>
      <c r="W62" s="71">
        <f>SUM(V53:W61)</f>
        <v>38</v>
      </c>
    </row>
    <row r="63" ht="15">
      <c r="X63" s="83"/>
    </row>
    <row r="64" spans="1:23" ht="15.75">
      <c r="A64" s="77" t="s">
        <v>37</v>
      </c>
      <c r="B64" s="77">
        <v>28</v>
      </c>
      <c r="C64" s="77">
        <v>29</v>
      </c>
      <c r="D64" s="77">
        <v>30</v>
      </c>
      <c r="E64" s="77">
        <v>31</v>
      </c>
      <c r="F64" s="77">
        <v>32</v>
      </c>
      <c r="G64" s="77">
        <v>33</v>
      </c>
      <c r="H64" s="77">
        <v>34</v>
      </c>
      <c r="I64" s="77">
        <v>35</v>
      </c>
      <c r="J64" s="77">
        <v>36</v>
      </c>
      <c r="K64" s="77">
        <v>37</v>
      </c>
      <c r="L64" s="77">
        <v>38</v>
      </c>
      <c r="M64" s="77">
        <v>40</v>
      </c>
      <c r="N64" s="77">
        <v>42</v>
      </c>
      <c r="O64" s="77">
        <v>44</v>
      </c>
      <c r="P64" s="77">
        <v>46</v>
      </c>
      <c r="Q64" s="77">
        <v>48</v>
      </c>
      <c r="R64" s="77">
        <v>50</v>
      </c>
      <c r="S64" s="77">
        <v>52</v>
      </c>
      <c r="T64" s="77">
        <v>54</v>
      </c>
      <c r="U64" s="77">
        <v>56</v>
      </c>
      <c r="V64" s="77">
        <v>58</v>
      </c>
      <c r="W64" s="77">
        <v>60</v>
      </c>
    </row>
    <row r="65" spans="1:23" ht="15.75">
      <c r="A65" s="77">
        <v>28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1:23" ht="15.75">
      <c r="A66" s="77">
        <v>29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15.75">
      <c r="A67" s="77">
        <v>30</v>
      </c>
      <c r="B67" s="78"/>
      <c r="C67" s="78"/>
      <c r="D67" s="78"/>
      <c r="E67" s="78"/>
      <c r="F67" s="78"/>
      <c r="G67" s="78"/>
      <c r="H67" s="78">
        <v>8</v>
      </c>
      <c r="I67" s="78"/>
      <c r="J67" s="78">
        <v>355</v>
      </c>
      <c r="K67" s="78"/>
      <c r="L67" s="78">
        <v>334</v>
      </c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1:23" ht="15.75">
      <c r="A68" s="79">
        <v>31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1:23" ht="15.75">
      <c r="A69" s="79">
        <v>32</v>
      </c>
      <c r="B69" s="78"/>
      <c r="C69" s="78"/>
      <c r="D69" s="78"/>
      <c r="E69" s="78"/>
      <c r="F69" s="78"/>
      <c r="G69" s="78"/>
      <c r="H69" s="78">
        <v>469</v>
      </c>
      <c r="I69" s="78"/>
      <c r="J69" s="78">
        <v>723</v>
      </c>
      <c r="K69" s="78"/>
      <c r="L69" s="78">
        <v>532</v>
      </c>
      <c r="M69" s="78">
        <v>304</v>
      </c>
      <c r="N69" s="78"/>
      <c r="O69" s="78">
        <v>10</v>
      </c>
      <c r="P69" s="78"/>
      <c r="Q69" s="78"/>
      <c r="R69" s="78"/>
      <c r="S69" s="78"/>
      <c r="T69" s="78"/>
      <c r="U69" s="78"/>
      <c r="V69" s="78"/>
      <c r="W69" s="78"/>
    </row>
    <row r="70" spans="1:23" ht="15.75">
      <c r="A70" s="79">
        <v>33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1:23" ht="15.75">
      <c r="A71" s="79">
        <v>34</v>
      </c>
      <c r="B71" s="78"/>
      <c r="C71" s="78"/>
      <c r="D71" s="78"/>
      <c r="E71" s="78"/>
      <c r="F71" s="78"/>
      <c r="G71" s="78"/>
      <c r="H71" s="78">
        <v>24</v>
      </c>
      <c r="I71" s="78"/>
      <c r="J71" s="78">
        <v>339</v>
      </c>
      <c r="K71" s="78"/>
      <c r="L71" s="78">
        <v>131</v>
      </c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ht="15.75">
      <c r="A72" s="79">
        <v>36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1:23" ht="16.5" thickBot="1">
      <c r="A73" s="79" t="s">
        <v>46</v>
      </c>
      <c r="B73" s="78"/>
      <c r="C73" s="78"/>
      <c r="D73" s="78">
        <v>1</v>
      </c>
      <c r="E73" s="78"/>
      <c r="F73" s="78"/>
      <c r="G73" s="78"/>
      <c r="H73" s="78"/>
      <c r="I73" s="78"/>
      <c r="J73" s="78">
        <v>5</v>
      </c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1:23" ht="16.5" thickBot="1">
      <c r="A74" s="89" t="s">
        <v>36</v>
      </c>
      <c r="B74" s="90"/>
      <c r="C74" s="91">
        <f>SUM(B65:W73)</f>
        <v>3235</v>
      </c>
      <c r="D74" s="91"/>
      <c r="E74" s="90"/>
      <c r="F74" s="72"/>
      <c r="G74" s="72"/>
      <c r="H74" s="72"/>
      <c r="I74" s="72"/>
      <c r="J74" s="72"/>
      <c r="K74" s="72"/>
      <c r="L74" s="72"/>
      <c r="M74" s="72"/>
      <c r="N74" s="71">
        <f>SUM(B65:N73)</f>
        <v>3225</v>
      </c>
      <c r="R74" s="71">
        <f>SUM(O65:R73)</f>
        <v>10</v>
      </c>
      <c r="U74" s="71">
        <f>SUM(S65:U73)</f>
        <v>0</v>
      </c>
      <c r="W74" s="71">
        <f>SUM(V65:W73)</f>
        <v>0</v>
      </c>
    </row>
    <row r="75" ht="15.75" thickBot="1">
      <c r="X75" s="83"/>
    </row>
    <row r="76" spans="1:24" ht="16.5" thickBot="1">
      <c r="A76" s="89" t="s">
        <v>47</v>
      </c>
      <c r="B76" s="90"/>
      <c r="C76" s="91">
        <f>C14+C26+C38+C50+C62+C74</f>
        <v>251524.8</v>
      </c>
      <c r="D76" s="91"/>
      <c r="E76" s="90"/>
      <c r="X76" s="83"/>
    </row>
    <row r="77" ht="15">
      <c r="X77" s="83"/>
    </row>
    <row r="78" ht="15">
      <c r="X78" s="83"/>
    </row>
  </sheetData>
  <sheetProtection/>
  <mergeCells count="14">
    <mergeCell ref="A76:B76"/>
    <mergeCell ref="C76:E76"/>
    <mergeCell ref="A50:B50"/>
    <mergeCell ref="C50:E50"/>
    <mergeCell ref="A62:B62"/>
    <mergeCell ref="C62:E62"/>
    <mergeCell ref="A74:B74"/>
    <mergeCell ref="C74:E74"/>
    <mergeCell ref="A38:B38"/>
    <mergeCell ref="C38:E38"/>
    <mergeCell ref="A14:B14"/>
    <mergeCell ref="C14:E14"/>
    <mergeCell ref="A26:B26"/>
    <mergeCell ref="C26:E26"/>
  </mergeCells>
  <printOptions/>
  <pageMargins left="0.7" right="0.7" top="0.75" bottom="0.75" header="0.3" footer="0.3"/>
  <pageSetup fitToHeight="1" fitToWidth="1" horizontalDpi="600" verticalDpi="6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Q48"/>
  <sheetViews>
    <sheetView zoomScale="106" zoomScaleNormal="106" zoomScalePageLayoutView="0" workbookViewId="0" topLeftCell="A1">
      <pane xSplit="1" topLeftCell="C1" activePane="topRight" state="frozen"/>
      <selection pane="topLeft" activeCell="A7" sqref="A7"/>
      <selection pane="topRight" activeCell="S30" sqref="S30"/>
    </sheetView>
  </sheetViews>
  <sheetFormatPr defaultColWidth="9.140625" defaultRowHeight="12.75"/>
  <cols>
    <col min="1" max="1" width="14.57421875" style="38" customWidth="1"/>
    <col min="2" max="3" width="14.57421875" style="48" customWidth="1"/>
    <col min="4" max="4" width="18.140625" style="48" bestFit="1" customWidth="1"/>
    <col min="5" max="12" width="14.57421875" style="48" customWidth="1"/>
    <col min="13" max="16384" width="9.140625" style="1" customWidth="1"/>
  </cols>
  <sheetData>
    <row r="2" spans="1:2" ht="23.25" customHeight="1" thickBot="1">
      <c r="A2" s="40" t="s">
        <v>39</v>
      </c>
      <c r="B2" s="47"/>
    </row>
    <row r="3" spans="1:12" ht="14.25" customHeight="1">
      <c r="A3" s="41" t="s">
        <v>38</v>
      </c>
      <c r="B3" s="49" t="s">
        <v>6</v>
      </c>
      <c r="C3" s="50" t="s">
        <v>42</v>
      </c>
      <c r="D3" s="50" t="s">
        <v>43</v>
      </c>
      <c r="E3" s="50" t="s">
        <v>44</v>
      </c>
      <c r="F3" s="50" t="s">
        <v>5</v>
      </c>
      <c r="G3" s="50" t="s">
        <v>37</v>
      </c>
      <c r="H3" s="50" t="s">
        <v>26</v>
      </c>
      <c r="I3" s="50" t="s">
        <v>27</v>
      </c>
      <c r="J3" s="50" t="s">
        <v>48</v>
      </c>
      <c r="K3" s="50" t="s">
        <v>4</v>
      </c>
      <c r="L3" s="51" t="s">
        <v>3</v>
      </c>
    </row>
    <row r="4" spans="1:17" ht="14.25" customHeight="1">
      <c r="A4" s="42" t="s">
        <v>8</v>
      </c>
      <c r="B4" s="52">
        <v>177</v>
      </c>
      <c r="C4" s="53">
        <v>5257.2</v>
      </c>
      <c r="D4" s="53">
        <v>3793</v>
      </c>
      <c r="E4" s="53">
        <v>7298</v>
      </c>
      <c r="F4" s="53">
        <v>770</v>
      </c>
      <c r="G4" s="53"/>
      <c r="H4" s="53">
        <v>915</v>
      </c>
      <c r="I4" s="53">
        <v>371</v>
      </c>
      <c r="J4" s="53">
        <v>37</v>
      </c>
      <c r="K4" s="53">
        <v>548</v>
      </c>
      <c r="L4" s="54">
        <v>390.5</v>
      </c>
      <c r="O4" s="31"/>
      <c r="Q4" s="31"/>
    </row>
    <row r="5" spans="1:17" ht="14.25" customHeight="1">
      <c r="A5" s="42" t="s">
        <v>9</v>
      </c>
      <c r="B5" s="52">
        <v>0</v>
      </c>
      <c r="C5" s="53">
        <v>9527.699999999999</v>
      </c>
      <c r="D5" s="53">
        <v>10990</v>
      </c>
      <c r="E5" s="53">
        <v>20706</v>
      </c>
      <c r="F5" s="53">
        <v>2503</v>
      </c>
      <c r="G5" s="53"/>
      <c r="H5" s="53">
        <v>1930</v>
      </c>
      <c r="I5" s="53">
        <v>1208</v>
      </c>
      <c r="J5" s="53">
        <v>0</v>
      </c>
      <c r="K5" s="53">
        <v>76.5</v>
      </c>
      <c r="L5" s="54">
        <v>0</v>
      </c>
      <c r="O5" s="31"/>
      <c r="Q5" s="31"/>
    </row>
    <row r="6" spans="1:17" ht="14.25" customHeight="1">
      <c r="A6" s="42" t="s">
        <v>10</v>
      </c>
      <c r="B6" s="52">
        <v>0</v>
      </c>
      <c r="C6" s="53">
        <v>11108.5</v>
      </c>
      <c r="D6" s="53">
        <v>8654</v>
      </c>
      <c r="E6" s="53">
        <v>22258</v>
      </c>
      <c r="F6" s="53">
        <v>5899</v>
      </c>
      <c r="G6" s="53"/>
      <c r="H6" s="53">
        <v>2526</v>
      </c>
      <c r="I6" s="53">
        <v>1181</v>
      </c>
      <c r="J6" s="53">
        <v>503</v>
      </c>
      <c r="K6" s="53">
        <v>626.5</v>
      </c>
      <c r="L6" s="54">
        <v>34</v>
      </c>
      <c r="O6" s="31"/>
      <c r="Q6" s="31"/>
    </row>
    <row r="7" spans="1:17" ht="14.25" customHeight="1">
      <c r="A7" s="42" t="s">
        <v>11</v>
      </c>
      <c r="B7" s="52">
        <v>0</v>
      </c>
      <c r="C7" s="53">
        <v>13240.3</v>
      </c>
      <c r="D7" s="53">
        <v>15997</v>
      </c>
      <c r="E7" s="53">
        <v>31233</v>
      </c>
      <c r="F7" s="53">
        <v>5683</v>
      </c>
      <c r="G7" s="53"/>
      <c r="H7" s="53">
        <v>2525</v>
      </c>
      <c r="I7" s="53">
        <v>589</v>
      </c>
      <c r="J7" s="53">
        <v>2598</v>
      </c>
      <c r="K7" s="53">
        <v>932</v>
      </c>
      <c r="L7" s="54">
        <v>0</v>
      </c>
      <c r="O7" s="31"/>
      <c r="Q7" s="31"/>
    </row>
    <row r="8" spans="1:17" ht="14.25" customHeight="1">
      <c r="A8" s="42" t="s">
        <v>12</v>
      </c>
      <c r="B8" s="52">
        <v>0</v>
      </c>
      <c r="C8" s="53">
        <v>5914.799999999999</v>
      </c>
      <c r="D8" s="53">
        <v>8666</v>
      </c>
      <c r="E8" s="53">
        <v>16953</v>
      </c>
      <c r="F8" s="53">
        <v>2969</v>
      </c>
      <c r="G8" s="53"/>
      <c r="H8" s="53">
        <v>1661</v>
      </c>
      <c r="I8" s="53">
        <v>1014</v>
      </c>
      <c r="J8" s="53">
        <v>475</v>
      </c>
      <c r="K8" s="53">
        <v>568.5</v>
      </c>
      <c r="L8" s="54">
        <v>1418</v>
      </c>
      <c r="O8" s="31"/>
      <c r="Q8" s="31"/>
    </row>
    <row r="9" spans="1:17" ht="14.25" customHeight="1">
      <c r="A9" s="42" t="s">
        <v>13</v>
      </c>
      <c r="B9" s="52">
        <v>0</v>
      </c>
      <c r="C9" s="53">
        <v>1001.5999999999999</v>
      </c>
      <c r="D9" s="53">
        <v>5296</v>
      </c>
      <c r="E9" s="53">
        <v>1795</v>
      </c>
      <c r="F9" s="53">
        <v>1454</v>
      </c>
      <c r="G9" s="53"/>
      <c r="H9" s="53">
        <v>690</v>
      </c>
      <c r="I9" s="53">
        <v>396</v>
      </c>
      <c r="J9" s="53">
        <v>1230</v>
      </c>
      <c r="K9" s="53">
        <v>747.5</v>
      </c>
      <c r="L9" s="54">
        <v>1219</v>
      </c>
      <c r="O9" s="31"/>
      <c r="Q9" s="31"/>
    </row>
    <row r="10" spans="1:17" ht="14.25" customHeight="1">
      <c r="A10" s="42" t="s">
        <v>14</v>
      </c>
      <c r="B10" s="52">
        <v>0</v>
      </c>
      <c r="C10" s="53">
        <v>662.1999999999999</v>
      </c>
      <c r="D10" s="53">
        <v>840</v>
      </c>
      <c r="E10" s="53">
        <v>0</v>
      </c>
      <c r="F10" s="53">
        <v>346</v>
      </c>
      <c r="G10" s="53"/>
      <c r="H10" s="53">
        <v>76</v>
      </c>
      <c r="I10" s="53">
        <v>177</v>
      </c>
      <c r="J10" s="53">
        <v>553</v>
      </c>
      <c r="K10" s="53">
        <v>13.5</v>
      </c>
      <c r="L10" s="54">
        <v>0</v>
      </c>
      <c r="O10" s="31"/>
      <c r="Q10" s="31"/>
    </row>
    <row r="11" spans="1:17" ht="14.25" customHeight="1">
      <c r="A11" s="42" t="s">
        <v>15</v>
      </c>
      <c r="B11" s="52">
        <v>247.5</v>
      </c>
      <c r="C11" s="53">
        <v>1048.6999999999998</v>
      </c>
      <c r="D11" s="53">
        <v>826</v>
      </c>
      <c r="E11" s="53">
        <v>444</v>
      </c>
      <c r="F11" s="53">
        <v>498</v>
      </c>
      <c r="G11" s="53"/>
      <c r="H11" s="53">
        <v>83</v>
      </c>
      <c r="I11" s="53">
        <v>342</v>
      </c>
      <c r="J11" s="53">
        <v>583</v>
      </c>
      <c r="K11" s="53">
        <v>95</v>
      </c>
      <c r="L11" s="54">
        <v>359.5</v>
      </c>
      <c r="O11" s="31"/>
      <c r="Q11" s="31"/>
    </row>
    <row r="12" spans="1:17" ht="14.25" customHeight="1">
      <c r="A12" s="42" t="s">
        <v>28</v>
      </c>
      <c r="B12" s="52">
        <v>350</v>
      </c>
      <c r="C12" s="53">
        <v>1214</v>
      </c>
      <c r="D12" s="53">
        <v>912</v>
      </c>
      <c r="E12" s="53">
        <v>275</v>
      </c>
      <c r="F12" s="53">
        <v>29</v>
      </c>
      <c r="G12" s="53"/>
      <c r="H12" s="53">
        <v>46</v>
      </c>
      <c r="I12" s="53">
        <v>80</v>
      </c>
      <c r="J12" s="53">
        <v>322</v>
      </c>
      <c r="K12" s="53">
        <v>41.5</v>
      </c>
      <c r="L12" s="54">
        <v>97</v>
      </c>
      <c r="O12" s="31"/>
      <c r="Q12" s="31"/>
    </row>
    <row r="13" spans="1:17" ht="14.25" customHeight="1">
      <c r="A13" s="42" t="s">
        <v>29</v>
      </c>
      <c r="B13" s="52">
        <v>35</v>
      </c>
      <c r="C13" s="53">
        <v>3</v>
      </c>
      <c r="D13" s="53">
        <v>36</v>
      </c>
      <c r="E13" s="53">
        <v>45</v>
      </c>
      <c r="F13" s="53">
        <v>86</v>
      </c>
      <c r="G13" s="53"/>
      <c r="H13" s="53">
        <v>45</v>
      </c>
      <c r="I13" s="53">
        <v>31</v>
      </c>
      <c r="J13" s="53">
        <v>46</v>
      </c>
      <c r="K13" s="53">
        <v>43</v>
      </c>
      <c r="L13" s="54">
        <v>19.5</v>
      </c>
      <c r="O13" s="31"/>
      <c r="Q13" s="31"/>
    </row>
    <row r="14" spans="1:17" ht="14.25" customHeight="1">
      <c r="A14" s="42" t="s">
        <v>16</v>
      </c>
      <c r="B14" s="52">
        <v>2779</v>
      </c>
      <c r="C14" s="53">
        <v>4518</v>
      </c>
      <c r="D14" s="53">
        <v>2733</v>
      </c>
      <c r="E14" s="53">
        <v>939</v>
      </c>
      <c r="F14" s="53">
        <v>382</v>
      </c>
      <c r="G14" s="53"/>
      <c r="H14" s="53">
        <v>0</v>
      </c>
      <c r="I14" s="53">
        <v>0</v>
      </c>
      <c r="J14" s="53">
        <v>1152</v>
      </c>
      <c r="K14" s="53">
        <v>0</v>
      </c>
      <c r="L14" s="54">
        <v>59</v>
      </c>
      <c r="O14" s="31"/>
      <c r="Q14" s="31"/>
    </row>
    <row r="15" spans="1:17" ht="14.25" customHeight="1">
      <c r="A15" s="42" t="s">
        <v>17</v>
      </c>
      <c r="B15" s="52">
        <v>5879</v>
      </c>
      <c r="C15" s="53">
        <v>4327</v>
      </c>
      <c r="D15" s="53">
        <v>2370</v>
      </c>
      <c r="E15" s="53">
        <v>771</v>
      </c>
      <c r="F15" s="53">
        <v>613</v>
      </c>
      <c r="G15" s="53"/>
      <c r="H15" s="53">
        <v>0</v>
      </c>
      <c r="I15" s="53">
        <v>0</v>
      </c>
      <c r="J15" s="53">
        <v>1188</v>
      </c>
      <c r="K15" s="53">
        <v>0</v>
      </c>
      <c r="L15" s="54">
        <v>31.5</v>
      </c>
      <c r="O15" s="31"/>
      <c r="Q15" s="31"/>
    </row>
    <row r="16" spans="1:17" ht="14.25" customHeight="1">
      <c r="A16" s="42" t="s">
        <v>18</v>
      </c>
      <c r="B16" s="52">
        <v>3039</v>
      </c>
      <c r="C16" s="53">
        <v>1088</v>
      </c>
      <c r="D16" s="53">
        <v>1001</v>
      </c>
      <c r="E16" s="53">
        <v>164</v>
      </c>
      <c r="F16" s="53">
        <v>464</v>
      </c>
      <c r="G16" s="53"/>
      <c r="H16" s="53">
        <v>48</v>
      </c>
      <c r="I16" s="53">
        <v>0</v>
      </c>
      <c r="J16" s="53">
        <v>279</v>
      </c>
      <c r="K16" s="53">
        <v>0</v>
      </c>
      <c r="L16" s="54">
        <v>0</v>
      </c>
      <c r="O16" s="31"/>
      <c r="Q16" s="31"/>
    </row>
    <row r="17" spans="1:17" ht="14.25" customHeight="1">
      <c r="A17" s="42" t="s">
        <v>19</v>
      </c>
      <c r="B17" s="52">
        <v>1325</v>
      </c>
      <c r="C17" s="53">
        <v>757</v>
      </c>
      <c r="D17" s="53">
        <v>1007</v>
      </c>
      <c r="E17" s="53">
        <v>81</v>
      </c>
      <c r="F17" s="53">
        <v>6</v>
      </c>
      <c r="G17" s="53"/>
      <c r="H17" s="53">
        <v>48</v>
      </c>
      <c r="I17" s="53">
        <v>12</v>
      </c>
      <c r="J17" s="53">
        <v>288</v>
      </c>
      <c r="K17" s="53">
        <v>0</v>
      </c>
      <c r="L17" s="54">
        <v>13.5</v>
      </c>
      <c r="O17" s="31"/>
      <c r="Q17" s="31"/>
    </row>
    <row r="18" spans="1:17" ht="14.25" customHeight="1">
      <c r="A18" s="42" t="s">
        <v>30</v>
      </c>
      <c r="B18" s="52">
        <v>1375</v>
      </c>
      <c r="C18" s="53">
        <v>54</v>
      </c>
      <c r="D18" s="53">
        <v>264</v>
      </c>
      <c r="E18" s="53">
        <v>41</v>
      </c>
      <c r="F18" s="53">
        <v>5</v>
      </c>
      <c r="G18" s="53"/>
      <c r="H18" s="53">
        <v>45</v>
      </c>
      <c r="I18" s="53">
        <v>60</v>
      </c>
      <c r="J18" s="53">
        <v>144</v>
      </c>
      <c r="K18" s="53">
        <v>0</v>
      </c>
      <c r="L18" s="54">
        <v>12.5</v>
      </c>
      <c r="O18" s="31"/>
      <c r="Q18" s="31"/>
    </row>
    <row r="19" spans="1:17" ht="14.25" customHeight="1">
      <c r="A19" s="42" t="s">
        <v>31</v>
      </c>
      <c r="B19" s="52">
        <v>730</v>
      </c>
      <c r="C19" s="53">
        <v>282</v>
      </c>
      <c r="D19" s="53">
        <v>336</v>
      </c>
      <c r="E19" s="53">
        <v>47</v>
      </c>
      <c r="F19" s="53">
        <v>48</v>
      </c>
      <c r="G19" s="53"/>
      <c r="H19" s="53">
        <v>48</v>
      </c>
      <c r="I19" s="53">
        <v>48</v>
      </c>
      <c r="J19" s="53">
        <v>216</v>
      </c>
      <c r="K19" s="53">
        <v>0</v>
      </c>
      <c r="L19" s="54">
        <v>18.5</v>
      </c>
      <c r="O19" s="31"/>
      <c r="Q19" s="31"/>
    </row>
    <row r="20" spans="1:17" ht="14.25" customHeight="1">
      <c r="A20" s="42" t="s">
        <v>32</v>
      </c>
      <c r="B20" s="52">
        <v>1409</v>
      </c>
      <c r="C20" s="53">
        <v>396</v>
      </c>
      <c r="D20" s="53">
        <v>367</v>
      </c>
      <c r="E20" s="53">
        <v>72</v>
      </c>
      <c r="F20" s="53">
        <v>0</v>
      </c>
      <c r="G20" s="53"/>
      <c r="H20" s="53">
        <v>48</v>
      </c>
      <c r="I20" s="53">
        <v>0</v>
      </c>
      <c r="J20" s="53">
        <v>216</v>
      </c>
      <c r="K20" s="53">
        <v>0</v>
      </c>
      <c r="L20" s="54">
        <v>24</v>
      </c>
      <c r="O20" s="31"/>
      <c r="Q20" s="31"/>
    </row>
    <row r="21" spans="1:17" ht="14.25" customHeight="1">
      <c r="A21" s="42" t="s">
        <v>33</v>
      </c>
      <c r="B21" s="52">
        <v>43</v>
      </c>
      <c r="C21" s="53">
        <v>0</v>
      </c>
      <c r="D21" s="53">
        <v>0</v>
      </c>
      <c r="E21" s="53">
        <v>0</v>
      </c>
      <c r="F21" s="53">
        <v>0</v>
      </c>
      <c r="G21" s="53"/>
      <c r="H21" s="53">
        <v>0</v>
      </c>
      <c r="I21" s="53">
        <v>0</v>
      </c>
      <c r="J21" s="53">
        <v>0</v>
      </c>
      <c r="K21" s="53">
        <v>0</v>
      </c>
      <c r="L21" s="54">
        <v>0</v>
      </c>
      <c r="O21" s="31"/>
      <c r="Q21" s="31"/>
    </row>
    <row r="22" spans="1:12" ht="14.25" customHeight="1" thickBot="1">
      <c r="A22" s="43"/>
      <c r="B22" s="55">
        <f aca="true" t="shared" si="0" ref="B22:L22">SUM(B4:B21)</f>
        <v>17388.5</v>
      </c>
      <c r="C22" s="55">
        <f t="shared" si="0"/>
        <v>60399.99999999999</v>
      </c>
      <c r="D22" s="55">
        <f t="shared" si="0"/>
        <v>64088</v>
      </c>
      <c r="E22" s="55">
        <f t="shared" si="0"/>
        <v>103122</v>
      </c>
      <c r="F22" s="55">
        <f t="shared" si="0"/>
        <v>21755</v>
      </c>
      <c r="G22" s="55">
        <f>SUM(G4:G21)</f>
        <v>0</v>
      </c>
      <c r="H22" s="55">
        <f t="shared" si="0"/>
        <v>10734</v>
      </c>
      <c r="I22" s="55">
        <f t="shared" si="0"/>
        <v>5509</v>
      </c>
      <c r="J22" s="55">
        <f t="shared" si="0"/>
        <v>9830</v>
      </c>
      <c r="K22" s="55">
        <f t="shared" si="0"/>
        <v>3692</v>
      </c>
      <c r="L22" s="56">
        <f t="shared" si="0"/>
        <v>3696.5</v>
      </c>
    </row>
    <row r="23" spans="1:12" ht="14.25" customHeight="1">
      <c r="A23" s="37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4.25" customHeight="1" thickBot="1">
      <c r="A24" s="37"/>
      <c r="B24" s="57"/>
      <c r="C24" s="58"/>
      <c r="D24" s="59" t="s">
        <v>41</v>
      </c>
      <c r="E24" s="59">
        <f>SUM(B22:L22)</f>
        <v>300215</v>
      </c>
      <c r="F24" s="59" t="s">
        <v>2</v>
      </c>
      <c r="G24" s="58"/>
      <c r="H24" s="58"/>
      <c r="I24" s="58"/>
      <c r="J24" s="58"/>
      <c r="K24" s="58"/>
      <c r="L24" s="58"/>
    </row>
    <row r="25" spans="3:12" ht="14.25" customHeight="1" thickTop="1"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8.75" customHeight="1" thickBot="1">
      <c r="A26" s="44" t="s">
        <v>40</v>
      </c>
      <c r="B26" s="61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s="9" customFormat="1" ht="14.25" customHeight="1">
      <c r="A27" s="41" t="s">
        <v>38</v>
      </c>
      <c r="B27" s="49" t="s">
        <v>6</v>
      </c>
      <c r="C27" s="50" t="s">
        <v>42</v>
      </c>
      <c r="D27" s="50" t="s">
        <v>43</v>
      </c>
      <c r="E27" s="50" t="s">
        <v>44</v>
      </c>
      <c r="F27" s="50" t="s">
        <v>5</v>
      </c>
      <c r="G27" s="50" t="s">
        <v>37</v>
      </c>
      <c r="H27" s="50" t="s">
        <v>26</v>
      </c>
      <c r="I27" s="50" t="s">
        <v>27</v>
      </c>
      <c r="J27" s="50" t="s">
        <v>48</v>
      </c>
      <c r="K27" s="50" t="s">
        <v>4</v>
      </c>
      <c r="L27" s="51" t="s">
        <v>3</v>
      </c>
    </row>
    <row r="28" spans="1:12" ht="14.25" customHeight="1">
      <c r="A28" s="42" t="s">
        <v>8</v>
      </c>
      <c r="B28" s="52"/>
      <c r="C28" s="53"/>
      <c r="D28" s="62">
        <v>0</v>
      </c>
      <c r="E28" s="62">
        <v>292.6</v>
      </c>
      <c r="F28" s="53">
        <v>598</v>
      </c>
      <c r="G28" s="53"/>
      <c r="H28" s="53">
        <v>843</v>
      </c>
      <c r="I28" s="53">
        <v>432</v>
      </c>
      <c r="J28" s="53">
        <v>0</v>
      </c>
      <c r="K28" s="53"/>
      <c r="L28" s="54"/>
    </row>
    <row r="29" spans="1:12" ht="14.25" customHeight="1">
      <c r="A29" s="42" t="s">
        <v>9</v>
      </c>
      <c r="B29" s="52"/>
      <c r="C29" s="53"/>
      <c r="D29" s="62">
        <v>0</v>
      </c>
      <c r="E29" s="62">
        <v>600</v>
      </c>
      <c r="F29" s="53">
        <v>2276</v>
      </c>
      <c r="G29" s="53"/>
      <c r="H29" s="53">
        <v>2765</v>
      </c>
      <c r="I29" s="53">
        <v>128</v>
      </c>
      <c r="J29" s="53">
        <v>0</v>
      </c>
      <c r="K29" s="53"/>
      <c r="L29" s="54"/>
    </row>
    <row r="30" spans="1:12" ht="14.25" customHeight="1">
      <c r="A30" s="42" t="s">
        <v>10</v>
      </c>
      <c r="B30" s="52"/>
      <c r="C30" s="53"/>
      <c r="D30" s="62">
        <v>0</v>
      </c>
      <c r="E30" s="62">
        <v>0</v>
      </c>
      <c r="F30" s="53">
        <v>2968</v>
      </c>
      <c r="G30" s="53"/>
      <c r="H30" s="53">
        <v>2998</v>
      </c>
      <c r="I30" s="53">
        <v>753</v>
      </c>
      <c r="J30" s="53">
        <v>904</v>
      </c>
      <c r="K30" s="53"/>
      <c r="L30" s="54"/>
    </row>
    <row r="31" spans="1:12" ht="14.25" customHeight="1">
      <c r="A31" s="42" t="s">
        <v>11</v>
      </c>
      <c r="B31" s="52"/>
      <c r="C31" s="53"/>
      <c r="D31" s="62">
        <v>0</v>
      </c>
      <c r="E31" s="62">
        <v>0</v>
      </c>
      <c r="F31" s="53">
        <v>2085</v>
      </c>
      <c r="G31" s="53"/>
      <c r="H31" s="53">
        <v>2839</v>
      </c>
      <c r="I31" s="53">
        <v>716</v>
      </c>
      <c r="J31" s="53">
        <v>1807</v>
      </c>
      <c r="K31" s="53"/>
      <c r="L31" s="54"/>
    </row>
    <row r="32" spans="1:12" ht="14.25" customHeight="1">
      <c r="A32" s="42" t="s">
        <v>12</v>
      </c>
      <c r="B32" s="52"/>
      <c r="C32" s="53"/>
      <c r="D32" s="62">
        <v>0</v>
      </c>
      <c r="E32" s="62">
        <v>0</v>
      </c>
      <c r="F32" s="53">
        <v>88</v>
      </c>
      <c r="G32" s="53"/>
      <c r="H32" s="53">
        <v>2059</v>
      </c>
      <c r="I32" s="53">
        <v>1235</v>
      </c>
      <c r="J32" s="53">
        <v>0</v>
      </c>
      <c r="K32" s="53"/>
      <c r="L32" s="54"/>
    </row>
    <row r="33" spans="1:12" ht="14.25" customHeight="1">
      <c r="A33" s="42" t="s">
        <v>13</v>
      </c>
      <c r="B33" s="52"/>
      <c r="C33" s="53"/>
      <c r="D33" s="62">
        <v>0</v>
      </c>
      <c r="E33" s="62">
        <v>0</v>
      </c>
      <c r="F33" s="53">
        <v>209</v>
      </c>
      <c r="G33" s="53"/>
      <c r="H33" s="53">
        <v>603</v>
      </c>
      <c r="I33" s="53">
        <v>724</v>
      </c>
      <c r="J33" s="53">
        <v>0</v>
      </c>
      <c r="K33" s="53"/>
      <c r="L33" s="54"/>
    </row>
    <row r="34" spans="1:12" ht="14.25" customHeight="1">
      <c r="A34" s="42" t="s">
        <v>14</v>
      </c>
      <c r="B34" s="52"/>
      <c r="C34" s="53"/>
      <c r="D34" s="62">
        <v>0</v>
      </c>
      <c r="E34" s="62">
        <v>0</v>
      </c>
      <c r="F34" s="53">
        <v>0</v>
      </c>
      <c r="G34" s="53"/>
      <c r="H34" s="53">
        <v>152</v>
      </c>
      <c r="I34" s="53">
        <v>196</v>
      </c>
      <c r="J34" s="53">
        <v>0</v>
      </c>
      <c r="K34" s="53"/>
      <c r="L34" s="54"/>
    </row>
    <row r="35" spans="1:12" ht="14.25" customHeight="1">
      <c r="A35" s="42" t="s">
        <v>15</v>
      </c>
      <c r="B35" s="52"/>
      <c r="C35" s="53"/>
      <c r="D35" s="62">
        <v>0</v>
      </c>
      <c r="E35" s="62">
        <v>0</v>
      </c>
      <c r="F35" s="53">
        <v>0</v>
      </c>
      <c r="G35" s="53"/>
      <c r="H35" s="53">
        <v>170</v>
      </c>
      <c r="I35" s="53">
        <v>197</v>
      </c>
      <c r="J35" s="53">
        <v>464</v>
      </c>
      <c r="K35" s="53"/>
      <c r="L35" s="54"/>
    </row>
    <row r="36" spans="1:12" ht="14.25" customHeight="1">
      <c r="A36" s="42" t="s">
        <v>28</v>
      </c>
      <c r="B36" s="52"/>
      <c r="C36" s="53"/>
      <c r="D36" s="62">
        <v>389</v>
      </c>
      <c r="E36" s="62">
        <v>152</v>
      </c>
      <c r="F36" s="53">
        <v>71</v>
      </c>
      <c r="G36" s="53"/>
      <c r="H36" s="53">
        <v>76</v>
      </c>
      <c r="I36" s="53">
        <v>129</v>
      </c>
      <c r="J36" s="53">
        <v>392</v>
      </c>
      <c r="K36" s="53"/>
      <c r="L36" s="54"/>
    </row>
    <row r="37" spans="1:12" ht="14.25" customHeight="1">
      <c r="A37" s="42" t="s">
        <v>29</v>
      </c>
      <c r="B37" s="52"/>
      <c r="C37" s="53"/>
      <c r="D37" s="62">
        <v>12</v>
      </c>
      <c r="E37" s="62">
        <v>48</v>
      </c>
      <c r="F37" s="53">
        <v>76</v>
      </c>
      <c r="G37" s="53"/>
      <c r="H37" s="53">
        <v>86</v>
      </c>
      <c r="I37" s="53">
        <v>75</v>
      </c>
      <c r="J37" s="53">
        <v>139</v>
      </c>
      <c r="K37" s="53"/>
      <c r="L37" s="54"/>
    </row>
    <row r="38" spans="1:12" ht="14.25" customHeight="1">
      <c r="A38" s="42" t="s">
        <v>16</v>
      </c>
      <c r="B38" s="52"/>
      <c r="C38" s="53"/>
      <c r="D38" s="62">
        <v>1908</v>
      </c>
      <c r="E38" s="62">
        <v>629</v>
      </c>
      <c r="F38" s="53">
        <v>611</v>
      </c>
      <c r="G38" s="53"/>
      <c r="H38" s="53">
        <v>96</v>
      </c>
      <c r="I38" s="53">
        <v>24</v>
      </c>
      <c r="J38" s="53">
        <v>888</v>
      </c>
      <c r="K38" s="53"/>
      <c r="L38" s="54"/>
    </row>
    <row r="39" spans="1:12" ht="14.25" customHeight="1">
      <c r="A39" s="42" t="s">
        <v>17</v>
      </c>
      <c r="B39" s="52"/>
      <c r="C39" s="53"/>
      <c r="D39" s="53">
        <v>1589</v>
      </c>
      <c r="E39" s="53">
        <v>633</v>
      </c>
      <c r="F39" s="53">
        <v>616</v>
      </c>
      <c r="G39" s="53"/>
      <c r="H39" s="53">
        <v>96</v>
      </c>
      <c r="I39" s="53">
        <v>24</v>
      </c>
      <c r="J39" s="53">
        <v>776</v>
      </c>
      <c r="K39" s="53"/>
      <c r="L39" s="54"/>
    </row>
    <row r="40" spans="1:12" ht="14.25" customHeight="1">
      <c r="A40" s="42" t="s">
        <v>18</v>
      </c>
      <c r="B40" s="52"/>
      <c r="C40" s="53"/>
      <c r="D40" s="53">
        <v>664</v>
      </c>
      <c r="E40" s="53">
        <v>79</v>
      </c>
      <c r="F40" s="53">
        <v>483</v>
      </c>
      <c r="G40" s="53"/>
      <c r="H40" s="53">
        <v>89</v>
      </c>
      <c r="I40" s="53">
        <v>28</v>
      </c>
      <c r="J40" s="53">
        <v>268</v>
      </c>
      <c r="K40" s="53"/>
      <c r="L40" s="54"/>
    </row>
    <row r="41" spans="1:12" ht="14.25" customHeight="1">
      <c r="A41" s="42" t="s">
        <v>19</v>
      </c>
      <c r="B41" s="52"/>
      <c r="C41" s="53"/>
      <c r="D41" s="53">
        <v>454</v>
      </c>
      <c r="E41" s="53">
        <v>76</v>
      </c>
      <c r="F41" s="53">
        <v>259</v>
      </c>
      <c r="G41" s="53"/>
      <c r="H41" s="53">
        <v>96</v>
      </c>
      <c r="I41" s="53">
        <v>73</v>
      </c>
      <c r="J41" s="53">
        <v>284</v>
      </c>
      <c r="K41" s="53"/>
      <c r="L41" s="54"/>
    </row>
    <row r="42" spans="1:12" ht="14.25" customHeight="1">
      <c r="A42" s="42" t="s">
        <v>30</v>
      </c>
      <c r="B42" s="52"/>
      <c r="C42" s="53"/>
      <c r="D42" s="53">
        <v>216</v>
      </c>
      <c r="E42" s="53">
        <v>0</v>
      </c>
      <c r="F42" s="53">
        <v>63</v>
      </c>
      <c r="G42" s="53"/>
      <c r="H42" s="53">
        <v>48</v>
      </c>
      <c r="I42" s="53">
        <v>34</v>
      </c>
      <c r="J42" s="53">
        <v>155</v>
      </c>
      <c r="K42" s="53"/>
      <c r="L42" s="54"/>
    </row>
    <row r="43" spans="1:12" ht="14.25" customHeight="1">
      <c r="A43" s="42" t="s">
        <v>31</v>
      </c>
      <c r="B43" s="52"/>
      <c r="C43" s="53"/>
      <c r="D43" s="53">
        <v>272</v>
      </c>
      <c r="E43" s="53">
        <v>53</v>
      </c>
      <c r="F43" s="53">
        <v>137</v>
      </c>
      <c r="G43" s="53"/>
      <c r="H43" s="53">
        <v>38</v>
      </c>
      <c r="I43" s="53">
        <v>46</v>
      </c>
      <c r="J43" s="53">
        <v>262</v>
      </c>
      <c r="K43" s="53"/>
      <c r="L43" s="54"/>
    </row>
    <row r="44" spans="1:12" ht="14.25" customHeight="1">
      <c r="A44" s="42" t="s">
        <v>32</v>
      </c>
      <c r="B44" s="52"/>
      <c r="C44" s="53"/>
      <c r="D44" s="53">
        <v>334</v>
      </c>
      <c r="E44" s="53">
        <v>84</v>
      </c>
      <c r="F44" s="53">
        <v>26</v>
      </c>
      <c r="G44" s="53"/>
      <c r="H44" s="53">
        <v>48</v>
      </c>
      <c r="I44" s="53">
        <v>46</v>
      </c>
      <c r="J44" s="53">
        <v>264</v>
      </c>
      <c r="K44" s="53"/>
      <c r="L44" s="54"/>
    </row>
    <row r="45" spans="1:12" ht="14.25" customHeight="1">
      <c r="A45" s="42" t="s">
        <v>33</v>
      </c>
      <c r="B45" s="52"/>
      <c r="C45" s="53"/>
      <c r="D45" s="53">
        <v>26</v>
      </c>
      <c r="E45" s="53">
        <v>48</v>
      </c>
      <c r="F45" s="53">
        <v>38</v>
      </c>
      <c r="G45" s="53"/>
      <c r="H45" s="53">
        <v>36</v>
      </c>
      <c r="I45" s="53">
        <v>47</v>
      </c>
      <c r="J45" s="53">
        <v>48</v>
      </c>
      <c r="K45" s="53"/>
      <c r="L45" s="54"/>
    </row>
    <row r="46" spans="1:12" ht="14.25" customHeight="1" thickBot="1">
      <c r="A46" s="43"/>
      <c r="B46" s="55">
        <f aca="true" t="shared" si="1" ref="B46:L46">SUM(B28:B45)</f>
        <v>0</v>
      </c>
      <c r="C46" s="55">
        <f t="shared" si="1"/>
        <v>0</v>
      </c>
      <c r="D46" s="55">
        <f t="shared" si="1"/>
        <v>5864</v>
      </c>
      <c r="E46" s="55">
        <f t="shared" si="1"/>
        <v>2694.6</v>
      </c>
      <c r="F46" s="55">
        <f t="shared" si="1"/>
        <v>10604</v>
      </c>
      <c r="G46" s="55">
        <f>SUM(G28:G45)</f>
        <v>0</v>
      </c>
      <c r="H46" s="55">
        <f t="shared" si="1"/>
        <v>13138</v>
      </c>
      <c r="I46" s="55">
        <f t="shared" si="1"/>
        <v>4907</v>
      </c>
      <c r="J46" s="55">
        <f t="shared" si="1"/>
        <v>6651</v>
      </c>
      <c r="K46" s="55">
        <f t="shared" si="1"/>
        <v>0</v>
      </c>
      <c r="L46" s="56">
        <f t="shared" si="1"/>
        <v>0</v>
      </c>
    </row>
    <row r="48" spans="1:12" ht="16.5" thickBot="1">
      <c r="A48" s="45"/>
      <c r="B48" s="63"/>
      <c r="D48" s="59" t="s">
        <v>41</v>
      </c>
      <c r="E48" s="59">
        <f>SUM(B46:L46)</f>
        <v>43858.6</v>
      </c>
      <c r="F48" s="59" t="s">
        <v>2</v>
      </c>
      <c r="K48" s="58"/>
      <c r="L48" s="58"/>
    </row>
    <row r="49" ht="16.5" thickTop="1"/>
  </sheetData>
  <sheetProtection/>
  <conditionalFormatting sqref="C4:K21 C28:K45">
    <cfRule type="expression" priority="2" dxfId="0" stopIfTrue="1">
      <formula>C4&lt;'MS14-MS24 073119'!#REF!</formula>
    </cfRule>
  </conditionalFormatting>
  <conditionalFormatting sqref="L4:L21 L28:L45">
    <cfRule type="expression" priority="1" dxfId="0" stopIfTrue="1">
      <formula>L4&lt;'MS14-MS24 073119'!#REF!</formula>
    </cfRule>
  </conditionalFormatting>
  <printOptions/>
  <pageMargins left="0.24" right="0.2" top="0.57" bottom="0.35" header="0.24" footer="0.24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5" width="12.57421875" style="1" customWidth="1"/>
    <col min="16" max="16384" width="9.140625" style="1" customWidth="1"/>
  </cols>
  <sheetData>
    <row r="1" spans="1:9" ht="14.25" customHeight="1" thickBot="1">
      <c r="A1" s="10" t="s">
        <v>24</v>
      </c>
      <c r="I1" s="10" t="s">
        <v>24</v>
      </c>
    </row>
    <row r="2" spans="1:15" ht="14.25" customHeight="1">
      <c r="A2" s="12" t="s">
        <v>7</v>
      </c>
      <c r="B2" s="14" t="s">
        <v>0</v>
      </c>
      <c r="C2" s="14" t="s">
        <v>20</v>
      </c>
      <c r="D2" s="14" t="s">
        <v>21</v>
      </c>
      <c r="E2" s="14" t="s">
        <v>22</v>
      </c>
      <c r="F2" s="14" t="s">
        <v>23</v>
      </c>
      <c r="G2" s="15" t="s">
        <v>1</v>
      </c>
      <c r="I2" s="12" t="s">
        <v>7</v>
      </c>
      <c r="J2" s="14" t="s">
        <v>0</v>
      </c>
      <c r="K2" s="14" t="s">
        <v>20</v>
      </c>
      <c r="L2" s="14" t="s">
        <v>21</v>
      </c>
      <c r="M2" s="14" t="s">
        <v>22</v>
      </c>
      <c r="N2" s="14" t="s">
        <v>23</v>
      </c>
      <c r="O2" s="15" t="s">
        <v>1</v>
      </c>
    </row>
    <row r="3" spans="1:15" ht="14.25" customHeight="1">
      <c r="A3" s="16" t="s">
        <v>8</v>
      </c>
      <c r="B3" s="21">
        <v>6291</v>
      </c>
      <c r="C3" s="21">
        <v>8800</v>
      </c>
      <c r="D3" s="21">
        <v>288</v>
      </c>
      <c r="E3" s="21">
        <v>576</v>
      </c>
      <c r="F3" s="21">
        <v>383</v>
      </c>
      <c r="G3" s="22">
        <v>713</v>
      </c>
      <c r="I3" s="16" t="s">
        <v>8</v>
      </c>
      <c r="J3" s="25">
        <f>B3*0.8</f>
        <v>5032.8</v>
      </c>
      <c r="K3" s="25">
        <f aca="true" t="shared" si="0" ref="K3:L8">C3*0.9</f>
        <v>7920</v>
      </c>
      <c r="L3" s="25">
        <f t="shared" si="0"/>
        <v>259.2</v>
      </c>
      <c r="M3" s="25">
        <f aca="true" t="shared" si="1" ref="M3:N8">E3*0.9</f>
        <v>518.4</v>
      </c>
      <c r="N3" s="25">
        <f t="shared" si="1"/>
        <v>344.7</v>
      </c>
      <c r="O3" s="26">
        <f>G3*0.8</f>
        <v>570.4</v>
      </c>
    </row>
    <row r="4" spans="1:15" ht="14.25" customHeight="1">
      <c r="A4" s="16" t="s">
        <v>9</v>
      </c>
      <c r="B4" s="21">
        <v>9700</v>
      </c>
      <c r="C4" s="21">
        <v>30292</v>
      </c>
      <c r="D4" s="21">
        <v>116</v>
      </c>
      <c r="E4" s="21">
        <v>1915</v>
      </c>
      <c r="F4" s="21">
        <v>898</v>
      </c>
      <c r="G4" s="22">
        <v>1708</v>
      </c>
      <c r="I4" s="16" t="s">
        <v>9</v>
      </c>
      <c r="J4" s="25">
        <f>B4*0.8</f>
        <v>7760</v>
      </c>
      <c r="K4" s="25">
        <f t="shared" si="0"/>
        <v>27262.8</v>
      </c>
      <c r="L4" s="25">
        <f t="shared" si="0"/>
        <v>104.4</v>
      </c>
      <c r="M4" s="25">
        <f t="shared" si="1"/>
        <v>1723.5</v>
      </c>
      <c r="N4" s="25">
        <f t="shared" si="1"/>
        <v>808.2</v>
      </c>
      <c r="O4" s="26">
        <f>G4*0.8</f>
        <v>1366.4</v>
      </c>
    </row>
    <row r="5" spans="1:15" ht="14.25" customHeight="1">
      <c r="A5" s="16" t="s">
        <v>10</v>
      </c>
      <c r="B5" s="21">
        <v>6715</v>
      </c>
      <c r="C5" s="21">
        <v>43484</v>
      </c>
      <c r="D5" s="21">
        <v>4577</v>
      </c>
      <c r="E5" s="21">
        <v>2223</v>
      </c>
      <c r="F5" s="21">
        <v>26</v>
      </c>
      <c r="G5" s="22">
        <v>3482</v>
      </c>
      <c r="I5" s="16" t="s">
        <v>10</v>
      </c>
      <c r="J5" s="25">
        <f>B5*0.8</f>
        <v>5372</v>
      </c>
      <c r="K5" s="25">
        <f t="shared" si="0"/>
        <v>39135.6</v>
      </c>
      <c r="L5" s="25">
        <f t="shared" si="0"/>
        <v>4119.3</v>
      </c>
      <c r="M5" s="25">
        <f t="shared" si="1"/>
        <v>2000.7</v>
      </c>
      <c r="N5" s="25">
        <f>F5*0.9</f>
        <v>23.400000000000002</v>
      </c>
      <c r="O5" s="26">
        <f>G5*0.8</f>
        <v>2785.6000000000004</v>
      </c>
    </row>
    <row r="6" spans="1:15" ht="14.25" customHeight="1">
      <c r="A6" s="16" t="s">
        <v>11</v>
      </c>
      <c r="B6" s="21">
        <v>8485</v>
      </c>
      <c r="C6" s="21">
        <v>45259</v>
      </c>
      <c r="D6" s="21">
        <v>10076</v>
      </c>
      <c r="E6" s="21">
        <v>2984</v>
      </c>
      <c r="F6" s="21">
        <v>1164</v>
      </c>
      <c r="G6" s="22">
        <v>2091</v>
      </c>
      <c r="I6" s="16" t="s">
        <v>11</v>
      </c>
      <c r="J6" s="25">
        <f>B6*0.8</f>
        <v>6788</v>
      </c>
      <c r="K6" s="25">
        <f t="shared" si="0"/>
        <v>40733.1</v>
      </c>
      <c r="L6" s="25">
        <f t="shared" si="0"/>
        <v>9068.4</v>
      </c>
      <c r="M6" s="25">
        <f t="shared" si="1"/>
        <v>2685.6</v>
      </c>
      <c r="N6" s="25">
        <f t="shared" si="1"/>
        <v>1047.6000000000001</v>
      </c>
      <c r="O6" s="26">
        <f>G6*0.8</f>
        <v>1672.8000000000002</v>
      </c>
    </row>
    <row r="7" spans="1:15" ht="14.25" customHeight="1">
      <c r="A7" s="16" t="s">
        <v>12</v>
      </c>
      <c r="B7" s="21">
        <v>6259</v>
      </c>
      <c r="C7" s="21">
        <v>23042</v>
      </c>
      <c r="D7" s="21">
        <v>5309</v>
      </c>
      <c r="E7" s="21">
        <v>1211</v>
      </c>
      <c r="F7" s="21">
        <v>850</v>
      </c>
      <c r="G7" s="22">
        <v>699</v>
      </c>
      <c r="I7" s="16" t="s">
        <v>12</v>
      </c>
      <c r="J7" s="25">
        <f>B7*0.8</f>
        <v>5007.200000000001</v>
      </c>
      <c r="K7" s="25">
        <f t="shared" si="0"/>
        <v>20737.8</v>
      </c>
      <c r="L7" s="25">
        <f t="shared" si="0"/>
        <v>4778.1</v>
      </c>
      <c r="M7" s="25">
        <f t="shared" si="1"/>
        <v>1089.9</v>
      </c>
      <c r="N7" s="25">
        <f t="shared" si="1"/>
        <v>765</v>
      </c>
      <c r="O7" s="26">
        <f>G7*0.8</f>
        <v>559.2</v>
      </c>
    </row>
    <row r="8" spans="1:15" ht="14.25" customHeight="1">
      <c r="A8" s="16" t="s">
        <v>13</v>
      </c>
      <c r="B8" s="21">
        <v>8</v>
      </c>
      <c r="C8" s="21">
        <v>242</v>
      </c>
      <c r="D8" s="21">
        <v>633</v>
      </c>
      <c r="E8" s="21">
        <v>164</v>
      </c>
      <c r="F8" s="21">
        <v>19</v>
      </c>
      <c r="G8" s="22">
        <v>810</v>
      </c>
      <c r="I8" s="16" t="s">
        <v>13</v>
      </c>
      <c r="J8" s="25">
        <v>0</v>
      </c>
      <c r="K8" s="25">
        <f t="shared" si="0"/>
        <v>217.8</v>
      </c>
      <c r="L8" s="25">
        <f t="shared" si="0"/>
        <v>569.7</v>
      </c>
      <c r="M8" s="25">
        <f t="shared" si="1"/>
        <v>147.6</v>
      </c>
      <c r="N8" s="25">
        <f>F8*0.9</f>
        <v>17.1</v>
      </c>
      <c r="O8" s="25">
        <f>G8*0.9</f>
        <v>729</v>
      </c>
    </row>
    <row r="9" spans="1:15" ht="14.25" customHeight="1">
      <c r="A9" s="16" t="s">
        <v>14</v>
      </c>
      <c r="B9" s="21">
        <v>156</v>
      </c>
      <c r="C9" s="21">
        <v>510</v>
      </c>
      <c r="D9" s="21">
        <v>1248</v>
      </c>
      <c r="E9" s="21">
        <v>240</v>
      </c>
      <c r="F9" s="21">
        <v>234</v>
      </c>
      <c r="G9" s="22">
        <v>343</v>
      </c>
      <c r="I9" s="16" t="s">
        <v>14</v>
      </c>
      <c r="J9" s="25">
        <f>B9</f>
        <v>156</v>
      </c>
      <c r="K9" s="25">
        <f>C9</f>
        <v>510</v>
      </c>
      <c r="L9" s="25">
        <f aca="true" t="shared" si="2" ref="L9:O20">D9</f>
        <v>1248</v>
      </c>
      <c r="M9" s="25">
        <f t="shared" si="2"/>
        <v>240</v>
      </c>
      <c r="N9" s="25">
        <f t="shared" si="2"/>
        <v>234</v>
      </c>
      <c r="O9" s="26">
        <f t="shared" si="2"/>
        <v>343</v>
      </c>
    </row>
    <row r="10" spans="1:15" ht="14.25" customHeight="1">
      <c r="A10" s="16" t="s">
        <v>15</v>
      </c>
      <c r="B10" s="21">
        <v>543</v>
      </c>
      <c r="C10" s="21">
        <v>617</v>
      </c>
      <c r="D10" s="21">
        <v>1356</v>
      </c>
      <c r="E10" s="21">
        <v>240</v>
      </c>
      <c r="F10" s="21">
        <v>240</v>
      </c>
      <c r="G10" s="22">
        <v>477</v>
      </c>
      <c r="I10" s="16" t="s">
        <v>15</v>
      </c>
      <c r="J10" s="25">
        <f aca="true" t="shared" si="3" ref="J10:J20">B10</f>
        <v>543</v>
      </c>
      <c r="K10" s="25">
        <f aca="true" t="shared" si="4" ref="K10:K20">C10</f>
        <v>617</v>
      </c>
      <c r="L10" s="25">
        <f t="shared" si="2"/>
        <v>1356</v>
      </c>
      <c r="M10" s="25">
        <f t="shared" si="2"/>
        <v>240</v>
      </c>
      <c r="N10" s="25">
        <f t="shared" si="2"/>
        <v>240</v>
      </c>
      <c r="O10" s="26">
        <f t="shared" si="2"/>
        <v>477</v>
      </c>
    </row>
    <row r="11" spans="1:15" ht="14.25" customHeight="1">
      <c r="A11" s="16" t="s">
        <v>28</v>
      </c>
      <c r="B11" s="21">
        <v>203</v>
      </c>
      <c r="C11" s="21">
        <v>48</v>
      </c>
      <c r="D11" s="21">
        <v>12</v>
      </c>
      <c r="E11" s="21">
        <v>48</v>
      </c>
      <c r="F11" s="21">
        <v>48</v>
      </c>
      <c r="G11" s="22">
        <v>48</v>
      </c>
      <c r="I11" s="16" t="s">
        <v>28</v>
      </c>
      <c r="J11" s="25">
        <f t="shared" si="3"/>
        <v>203</v>
      </c>
      <c r="K11" s="25">
        <f t="shared" si="4"/>
        <v>48</v>
      </c>
      <c r="L11" s="25">
        <f t="shared" si="2"/>
        <v>12</v>
      </c>
      <c r="M11" s="25">
        <f t="shared" si="2"/>
        <v>48</v>
      </c>
      <c r="N11" s="25">
        <f t="shared" si="2"/>
        <v>48</v>
      </c>
      <c r="O11" s="26">
        <f t="shared" si="2"/>
        <v>48</v>
      </c>
    </row>
    <row r="12" spans="1:15" ht="14.25" customHeight="1">
      <c r="A12" s="16" t="s">
        <v>29</v>
      </c>
      <c r="B12" s="21">
        <v>96</v>
      </c>
      <c r="C12" s="21">
        <v>48</v>
      </c>
      <c r="D12" s="21">
        <v>90</v>
      </c>
      <c r="E12" s="21">
        <v>48</v>
      </c>
      <c r="F12" s="21">
        <v>48</v>
      </c>
      <c r="G12" s="22">
        <v>48</v>
      </c>
      <c r="I12" s="16" t="s">
        <v>29</v>
      </c>
      <c r="J12" s="25">
        <f t="shared" si="3"/>
        <v>96</v>
      </c>
      <c r="K12" s="25">
        <f t="shared" si="4"/>
        <v>48</v>
      </c>
      <c r="L12" s="25">
        <f t="shared" si="2"/>
        <v>90</v>
      </c>
      <c r="M12" s="25">
        <f t="shared" si="2"/>
        <v>48</v>
      </c>
      <c r="N12" s="25">
        <f t="shared" si="2"/>
        <v>48</v>
      </c>
      <c r="O12" s="26">
        <f t="shared" si="2"/>
        <v>48</v>
      </c>
    </row>
    <row r="13" spans="1:15" ht="14.25" customHeight="1">
      <c r="A13" s="16" t="s">
        <v>16</v>
      </c>
      <c r="B13" s="21">
        <v>0</v>
      </c>
      <c r="C13" s="21">
        <v>96</v>
      </c>
      <c r="D13" s="21">
        <v>48</v>
      </c>
      <c r="E13" s="21">
        <v>0</v>
      </c>
      <c r="F13" s="21">
        <v>0</v>
      </c>
      <c r="G13" s="22">
        <v>0</v>
      </c>
      <c r="I13" s="16" t="s">
        <v>16</v>
      </c>
      <c r="J13" s="25">
        <f t="shared" si="3"/>
        <v>0</v>
      </c>
      <c r="K13" s="25">
        <f t="shared" si="4"/>
        <v>96</v>
      </c>
      <c r="L13" s="25">
        <f t="shared" si="2"/>
        <v>48</v>
      </c>
      <c r="M13" s="25">
        <f t="shared" si="2"/>
        <v>0</v>
      </c>
      <c r="N13" s="25">
        <f t="shared" si="2"/>
        <v>0</v>
      </c>
      <c r="O13" s="26">
        <f t="shared" si="2"/>
        <v>0</v>
      </c>
    </row>
    <row r="14" spans="1:15" ht="14.25" customHeight="1">
      <c r="A14" s="16" t="s">
        <v>17</v>
      </c>
      <c r="B14" s="21">
        <v>0</v>
      </c>
      <c r="C14" s="21">
        <v>96</v>
      </c>
      <c r="D14" s="21">
        <v>48</v>
      </c>
      <c r="E14" s="21">
        <v>0</v>
      </c>
      <c r="F14" s="21">
        <v>0</v>
      </c>
      <c r="G14" s="22">
        <v>0</v>
      </c>
      <c r="I14" s="16" t="s">
        <v>17</v>
      </c>
      <c r="J14" s="25">
        <f t="shared" si="3"/>
        <v>0</v>
      </c>
      <c r="K14" s="25">
        <f t="shared" si="4"/>
        <v>96</v>
      </c>
      <c r="L14" s="25">
        <f t="shared" si="2"/>
        <v>48</v>
      </c>
      <c r="M14" s="25">
        <f t="shared" si="2"/>
        <v>0</v>
      </c>
      <c r="N14" s="25">
        <f t="shared" si="2"/>
        <v>0</v>
      </c>
      <c r="O14" s="26">
        <f t="shared" si="2"/>
        <v>0</v>
      </c>
    </row>
    <row r="15" spans="1:15" ht="14.25" customHeight="1">
      <c r="A15" s="16" t="s">
        <v>18</v>
      </c>
      <c r="B15" s="21">
        <v>0</v>
      </c>
      <c r="C15" s="21">
        <v>129</v>
      </c>
      <c r="D15" s="21">
        <v>0</v>
      </c>
      <c r="E15" s="21">
        <v>48</v>
      </c>
      <c r="F15" s="21">
        <v>33</v>
      </c>
      <c r="G15" s="22">
        <v>0</v>
      </c>
      <c r="I15" s="16" t="s">
        <v>18</v>
      </c>
      <c r="J15" s="25">
        <f t="shared" si="3"/>
        <v>0</v>
      </c>
      <c r="K15" s="25">
        <f t="shared" si="4"/>
        <v>129</v>
      </c>
      <c r="L15" s="25">
        <f t="shared" si="2"/>
        <v>0</v>
      </c>
      <c r="M15" s="25">
        <f t="shared" si="2"/>
        <v>48</v>
      </c>
      <c r="N15" s="25">
        <f t="shared" si="2"/>
        <v>33</v>
      </c>
      <c r="O15" s="26">
        <f t="shared" si="2"/>
        <v>0</v>
      </c>
    </row>
    <row r="16" spans="1:15" ht="14.25" customHeight="1">
      <c r="A16" s="16" t="s">
        <v>19</v>
      </c>
      <c r="B16" s="21">
        <v>85</v>
      </c>
      <c r="C16" s="21">
        <v>96</v>
      </c>
      <c r="D16" s="21">
        <v>0</v>
      </c>
      <c r="E16" s="21">
        <v>48</v>
      </c>
      <c r="F16" s="21">
        <v>0</v>
      </c>
      <c r="G16" s="22">
        <v>48</v>
      </c>
      <c r="I16" s="16" t="s">
        <v>19</v>
      </c>
      <c r="J16" s="25">
        <f t="shared" si="3"/>
        <v>85</v>
      </c>
      <c r="K16" s="25">
        <f t="shared" si="4"/>
        <v>96</v>
      </c>
      <c r="L16" s="25">
        <f t="shared" si="2"/>
        <v>0</v>
      </c>
      <c r="M16" s="25">
        <f t="shared" si="2"/>
        <v>48</v>
      </c>
      <c r="N16" s="25">
        <f t="shared" si="2"/>
        <v>0</v>
      </c>
      <c r="O16" s="26">
        <f t="shared" si="2"/>
        <v>48</v>
      </c>
    </row>
    <row r="17" spans="1:15" ht="14.25" customHeight="1">
      <c r="A17" s="16" t="s">
        <v>30</v>
      </c>
      <c r="B17" s="21">
        <v>273</v>
      </c>
      <c r="C17" s="21">
        <v>48</v>
      </c>
      <c r="D17" s="21">
        <v>0</v>
      </c>
      <c r="E17" s="21">
        <v>48</v>
      </c>
      <c r="F17" s="21">
        <v>0</v>
      </c>
      <c r="G17" s="22">
        <v>47</v>
      </c>
      <c r="H17" s="2"/>
      <c r="I17" s="16" t="s">
        <v>30</v>
      </c>
      <c r="J17" s="25">
        <f t="shared" si="3"/>
        <v>273</v>
      </c>
      <c r="K17" s="25">
        <f t="shared" si="4"/>
        <v>48</v>
      </c>
      <c r="L17" s="25">
        <f t="shared" si="2"/>
        <v>0</v>
      </c>
      <c r="M17" s="25">
        <f t="shared" si="2"/>
        <v>48</v>
      </c>
      <c r="N17" s="25">
        <f t="shared" si="2"/>
        <v>0</v>
      </c>
      <c r="O17" s="26">
        <f t="shared" si="2"/>
        <v>47</v>
      </c>
    </row>
    <row r="18" spans="1:15" ht="14.25" customHeight="1">
      <c r="A18" s="16" t="s">
        <v>31</v>
      </c>
      <c r="B18" s="21">
        <v>96</v>
      </c>
      <c r="C18" s="21">
        <v>48</v>
      </c>
      <c r="D18" s="21">
        <v>78</v>
      </c>
      <c r="E18" s="21">
        <v>48</v>
      </c>
      <c r="F18" s="21">
        <v>48</v>
      </c>
      <c r="G18" s="22">
        <v>48</v>
      </c>
      <c r="H18" s="2"/>
      <c r="I18" s="16" t="s">
        <v>31</v>
      </c>
      <c r="J18" s="25">
        <f t="shared" si="3"/>
        <v>96</v>
      </c>
      <c r="K18" s="25">
        <f t="shared" si="4"/>
        <v>48</v>
      </c>
      <c r="L18" s="25">
        <f t="shared" si="2"/>
        <v>78</v>
      </c>
      <c r="M18" s="25">
        <f t="shared" si="2"/>
        <v>48</v>
      </c>
      <c r="N18" s="25">
        <f t="shared" si="2"/>
        <v>48</v>
      </c>
      <c r="O18" s="26">
        <f t="shared" si="2"/>
        <v>48</v>
      </c>
    </row>
    <row r="19" spans="1:15" ht="14.25" customHeight="1">
      <c r="A19" s="16" t="s">
        <v>32</v>
      </c>
      <c r="B19" s="21">
        <v>266</v>
      </c>
      <c r="C19" s="21">
        <v>0</v>
      </c>
      <c r="D19" s="21">
        <v>55</v>
      </c>
      <c r="E19" s="21">
        <v>0</v>
      </c>
      <c r="F19" s="21">
        <v>0</v>
      </c>
      <c r="G19" s="22">
        <v>48</v>
      </c>
      <c r="I19" s="16" t="s">
        <v>32</v>
      </c>
      <c r="J19" s="25">
        <f t="shared" si="3"/>
        <v>266</v>
      </c>
      <c r="K19" s="25">
        <f t="shared" si="4"/>
        <v>0</v>
      </c>
      <c r="L19" s="25">
        <f t="shared" si="2"/>
        <v>55</v>
      </c>
      <c r="M19" s="25">
        <f t="shared" si="2"/>
        <v>0</v>
      </c>
      <c r="N19" s="25">
        <f t="shared" si="2"/>
        <v>0</v>
      </c>
      <c r="O19" s="26">
        <f t="shared" si="2"/>
        <v>48</v>
      </c>
    </row>
    <row r="20" spans="1:15" ht="14.25" customHeight="1" thickBot="1">
      <c r="A20" s="17" t="s">
        <v>33</v>
      </c>
      <c r="B20" s="23">
        <v>48</v>
      </c>
      <c r="C20" s="33">
        <v>0</v>
      </c>
      <c r="D20" s="23">
        <v>0</v>
      </c>
      <c r="E20" s="33">
        <v>0</v>
      </c>
      <c r="F20" s="35">
        <v>0</v>
      </c>
      <c r="G20" s="34">
        <v>0</v>
      </c>
      <c r="I20" s="17" t="s">
        <v>33</v>
      </c>
      <c r="J20" s="27">
        <f t="shared" si="3"/>
        <v>48</v>
      </c>
      <c r="K20" s="27">
        <f t="shared" si="4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  <c r="O20" s="28">
        <f t="shared" si="2"/>
        <v>0</v>
      </c>
    </row>
    <row r="21" spans="1:15" ht="14.25" customHeight="1">
      <c r="A21" s="7"/>
      <c r="B21" s="11">
        <f aca="true" t="shared" si="5" ref="B21:G21">SUM(B3:B20)</f>
        <v>39224</v>
      </c>
      <c r="C21" s="11">
        <f t="shared" si="5"/>
        <v>152855</v>
      </c>
      <c r="D21" s="11">
        <f t="shared" si="5"/>
        <v>23934</v>
      </c>
      <c r="E21" s="11">
        <f t="shared" si="5"/>
        <v>9841</v>
      </c>
      <c r="F21" s="11">
        <f t="shared" si="5"/>
        <v>3991</v>
      </c>
      <c r="G21" s="11">
        <f t="shared" si="5"/>
        <v>10610</v>
      </c>
      <c r="I21" s="7"/>
      <c r="J21" s="29">
        <f aca="true" t="shared" si="6" ref="J21:O21">SUM(J3:J20)</f>
        <v>31726</v>
      </c>
      <c r="K21" s="29">
        <f t="shared" si="6"/>
        <v>137743.09999999998</v>
      </c>
      <c r="L21" s="29">
        <f t="shared" si="6"/>
        <v>21834.100000000002</v>
      </c>
      <c r="M21" s="29">
        <f t="shared" si="6"/>
        <v>8933.7</v>
      </c>
      <c r="N21" s="29">
        <f t="shared" si="6"/>
        <v>3657.0000000000005</v>
      </c>
      <c r="O21" s="29">
        <f t="shared" si="6"/>
        <v>8790.400000000001</v>
      </c>
    </row>
    <row r="22" spans="1:15" ht="14.25" customHeight="1">
      <c r="A22" s="7"/>
      <c r="B22" s="11"/>
      <c r="C22" s="11"/>
      <c r="D22" s="11"/>
      <c r="E22" s="11"/>
      <c r="F22" s="11"/>
      <c r="G22" s="11"/>
      <c r="H22" s="11"/>
      <c r="I22" s="7"/>
      <c r="J22" s="11"/>
      <c r="K22" s="11"/>
      <c r="L22" s="11"/>
      <c r="M22" s="11"/>
      <c r="N22" s="11"/>
      <c r="O22" s="11"/>
    </row>
    <row r="23" spans="1:15" ht="14.25" customHeight="1" thickBot="1">
      <c r="A23" s="7"/>
      <c r="B23" s="11"/>
      <c r="C23" s="11"/>
      <c r="D23" s="18" t="s">
        <v>34</v>
      </c>
      <c r="E23" s="19">
        <f>SUM(B21:G21)</f>
        <v>240455</v>
      </c>
      <c r="F23" s="18" t="s">
        <v>35</v>
      </c>
      <c r="G23" s="11"/>
      <c r="H23" s="11"/>
      <c r="I23" s="7"/>
      <c r="J23" s="11"/>
      <c r="K23" s="11"/>
      <c r="L23" s="18" t="s">
        <v>34</v>
      </c>
      <c r="M23" s="20">
        <f>SUM(J21:O21)</f>
        <v>212684.3</v>
      </c>
      <c r="N23" s="18" t="s">
        <v>35</v>
      </c>
      <c r="O23" s="11"/>
    </row>
    <row r="24" spans="2:11" ht="14.25" customHeight="1" thickTop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5" ht="14.25" customHeight="1" thickBot="1">
      <c r="A25" s="13" t="s">
        <v>25</v>
      </c>
      <c r="B25" s="3"/>
      <c r="C25" s="3"/>
      <c r="D25" s="3"/>
      <c r="E25" s="3"/>
      <c r="F25" s="5"/>
      <c r="G25" s="5"/>
      <c r="H25" s="5"/>
      <c r="I25" s="13" t="s">
        <v>25</v>
      </c>
      <c r="J25" s="3"/>
      <c r="K25" s="3"/>
      <c r="L25" s="3"/>
      <c r="M25" s="3"/>
      <c r="N25" s="5"/>
      <c r="O25" s="5"/>
    </row>
    <row r="26" spans="1:15" s="9" customFormat="1" ht="14.25" customHeight="1">
      <c r="A26" s="12" t="s">
        <v>7</v>
      </c>
      <c r="B26" s="14" t="s">
        <v>0</v>
      </c>
      <c r="C26" s="14" t="s">
        <v>20</v>
      </c>
      <c r="D26" s="14" t="s">
        <v>21</v>
      </c>
      <c r="E26" s="14" t="s">
        <v>22</v>
      </c>
      <c r="F26" s="14" t="s">
        <v>23</v>
      </c>
      <c r="G26" s="15" t="s">
        <v>1</v>
      </c>
      <c r="I26" s="12" t="s">
        <v>7</v>
      </c>
      <c r="J26" s="14" t="s">
        <v>0</v>
      </c>
      <c r="K26" s="14" t="s">
        <v>20</v>
      </c>
      <c r="L26" s="14" t="s">
        <v>21</v>
      </c>
      <c r="M26" s="14" t="s">
        <v>22</v>
      </c>
      <c r="N26" s="14" t="s">
        <v>23</v>
      </c>
      <c r="O26" s="15" t="s">
        <v>1</v>
      </c>
    </row>
    <row r="27" spans="1:15" ht="14.25" customHeight="1">
      <c r="A27" s="16" t="s">
        <v>8</v>
      </c>
      <c r="B27" s="21">
        <v>527</v>
      </c>
      <c r="C27" s="21">
        <v>4155</v>
      </c>
      <c r="D27" s="21">
        <v>500</v>
      </c>
      <c r="E27" s="21">
        <v>382</v>
      </c>
      <c r="F27" s="21">
        <v>424</v>
      </c>
      <c r="G27" s="22">
        <v>561</v>
      </c>
      <c r="I27" s="16" t="s">
        <v>8</v>
      </c>
      <c r="J27" s="25">
        <f aca="true" t="shared" si="7" ref="J27:J32">B27*0.8</f>
        <v>421.6</v>
      </c>
      <c r="K27" s="25">
        <f aca="true" t="shared" si="8" ref="K27:L31">C27*0.9</f>
        <v>3739.5</v>
      </c>
      <c r="L27" s="25">
        <f t="shared" si="8"/>
        <v>450</v>
      </c>
      <c r="M27" s="25">
        <f aca="true" t="shared" si="9" ref="M27:N31">E27*0.9</f>
        <v>343.8</v>
      </c>
      <c r="N27" s="25">
        <f t="shared" si="9"/>
        <v>381.6</v>
      </c>
      <c r="O27" s="26">
        <f>G27*0.8</f>
        <v>448.8</v>
      </c>
    </row>
    <row r="28" spans="1:15" ht="14.25" customHeight="1">
      <c r="A28" s="16" t="s">
        <v>9</v>
      </c>
      <c r="B28" s="21">
        <v>-25</v>
      </c>
      <c r="C28" s="21">
        <v>15898</v>
      </c>
      <c r="D28" s="21">
        <v>2241</v>
      </c>
      <c r="E28" s="21">
        <v>889</v>
      </c>
      <c r="F28" s="21">
        <v>1118</v>
      </c>
      <c r="G28" s="22">
        <f>1170-936</f>
        <v>234</v>
      </c>
      <c r="I28" s="16" t="s">
        <v>9</v>
      </c>
      <c r="J28" s="25">
        <v>0</v>
      </c>
      <c r="K28" s="25">
        <f t="shared" si="8"/>
        <v>14308.2</v>
      </c>
      <c r="L28" s="25">
        <f t="shared" si="8"/>
        <v>2016.9</v>
      </c>
      <c r="M28" s="25">
        <f t="shared" si="9"/>
        <v>800.1</v>
      </c>
      <c r="N28" s="25">
        <f t="shared" si="9"/>
        <v>1006.2</v>
      </c>
      <c r="O28" s="26">
        <f>G28*0.8</f>
        <v>187.20000000000002</v>
      </c>
    </row>
    <row r="29" spans="1:15" ht="14.25" customHeight="1">
      <c r="A29" s="16" t="s">
        <v>10</v>
      </c>
      <c r="B29" s="21">
        <v>2</v>
      </c>
      <c r="C29" s="21">
        <v>23302</v>
      </c>
      <c r="D29" s="21">
        <v>5846</v>
      </c>
      <c r="E29" s="21">
        <v>191</v>
      </c>
      <c r="F29" s="21">
        <v>917</v>
      </c>
      <c r="G29" s="22">
        <v>0</v>
      </c>
      <c r="I29" s="16" t="s">
        <v>10</v>
      </c>
      <c r="J29" s="25">
        <f t="shared" si="7"/>
        <v>1.6</v>
      </c>
      <c r="K29" s="25">
        <f t="shared" si="8"/>
        <v>20971.8</v>
      </c>
      <c r="L29" s="25">
        <f t="shared" si="8"/>
        <v>5261.400000000001</v>
      </c>
      <c r="M29" s="25">
        <f t="shared" si="9"/>
        <v>171.9</v>
      </c>
      <c r="N29" s="25">
        <f t="shared" si="9"/>
        <v>825.3000000000001</v>
      </c>
      <c r="O29" s="26">
        <v>0</v>
      </c>
    </row>
    <row r="30" spans="1:15" ht="14.25" customHeight="1">
      <c r="A30" s="16" t="s">
        <v>11</v>
      </c>
      <c r="B30" s="21">
        <v>0</v>
      </c>
      <c r="C30" s="21">
        <v>23042</v>
      </c>
      <c r="D30" s="21">
        <v>3967</v>
      </c>
      <c r="E30" s="21">
        <v>334</v>
      </c>
      <c r="F30" s="21">
        <v>847</v>
      </c>
      <c r="G30" s="22">
        <v>0</v>
      </c>
      <c r="I30" s="16" t="s">
        <v>11</v>
      </c>
      <c r="J30" s="25">
        <f t="shared" si="7"/>
        <v>0</v>
      </c>
      <c r="K30" s="25">
        <f t="shared" si="8"/>
        <v>20737.8</v>
      </c>
      <c r="L30" s="25">
        <f t="shared" si="8"/>
        <v>3570.3</v>
      </c>
      <c r="M30" s="25">
        <f t="shared" si="9"/>
        <v>300.6</v>
      </c>
      <c r="N30" s="25">
        <f t="shared" si="9"/>
        <v>762.3000000000001</v>
      </c>
      <c r="O30" s="26">
        <f>G30*0.8</f>
        <v>0</v>
      </c>
    </row>
    <row r="31" spans="1:15" ht="14.25" customHeight="1">
      <c r="A31" s="16" t="s">
        <v>12</v>
      </c>
      <c r="B31" s="21">
        <v>1</v>
      </c>
      <c r="C31" s="21">
        <v>11273</v>
      </c>
      <c r="D31" s="21">
        <v>53</v>
      </c>
      <c r="E31" s="21">
        <v>428</v>
      </c>
      <c r="F31" s="21">
        <v>282</v>
      </c>
      <c r="G31" s="22">
        <v>0</v>
      </c>
      <c r="I31" s="16" t="s">
        <v>12</v>
      </c>
      <c r="J31" s="25">
        <v>0</v>
      </c>
      <c r="K31" s="25">
        <f t="shared" si="8"/>
        <v>10145.7</v>
      </c>
      <c r="L31" s="25">
        <f t="shared" si="8"/>
        <v>47.7</v>
      </c>
      <c r="M31" s="25">
        <f t="shared" si="9"/>
        <v>385.2</v>
      </c>
      <c r="N31" s="25">
        <f t="shared" si="9"/>
        <v>253.8</v>
      </c>
      <c r="O31" s="26">
        <v>0</v>
      </c>
    </row>
    <row r="32" spans="1:15" ht="14.25" customHeight="1">
      <c r="A32" s="16" t="s">
        <v>13</v>
      </c>
      <c r="B32" s="21">
        <v>0</v>
      </c>
      <c r="C32" s="21">
        <v>13</v>
      </c>
      <c r="D32" s="21">
        <v>97</v>
      </c>
      <c r="E32" s="21">
        <v>13</v>
      </c>
      <c r="F32" s="21">
        <v>25</v>
      </c>
      <c r="G32" s="22">
        <v>528</v>
      </c>
      <c r="I32" s="16" t="s">
        <v>13</v>
      </c>
      <c r="J32" s="25">
        <f t="shared" si="7"/>
        <v>0</v>
      </c>
      <c r="K32" s="25">
        <f>C32*0.8</f>
        <v>10.4</v>
      </c>
      <c r="L32" s="25">
        <f>D32*0.8</f>
        <v>77.60000000000001</v>
      </c>
      <c r="M32" s="25">
        <f>E32*0.8</f>
        <v>10.4</v>
      </c>
      <c r="N32" s="25">
        <f>F32*0.8</f>
        <v>20</v>
      </c>
      <c r="O32" s="25">
        <f>G32*0.8</f>
        <v>422.40000000000003</v>
      </c>
    </row>
    <row r="33" spans="1:15" ht="14.25" customHeight="1">
      <c r="A33" s="16" t="s">
        <v>14</v>
      </c>
      <c r="B33" s="21">
        <v>-1</v>
      </c>
      <c r="C33" s="21">
        <v>67</v>
      </c>
      <c r="D33" s="21">
        <v>118</v>
      </c>
      <c r="E33" s="21">
        <v>192</v>
      </c>
      <c r="F33" s="21">
        <v>174</v>
      </c>
      <c r="G33" s="22">
        <v>124</v>
      </c>
      <c r="I33" s="16" t="s">
        <v>14</v>
      </c>
      <c r="J33" s="25">
        <v>0</v>
      </c>
      <c r="K33" s="25">
        <f>C33</f>
        <v>67</v>
      </c>
      <c r="L33" s="25">
        <f aca="true" t="shared" si="10" ref="L33:L44">D33</f>
        <v>118</v>
      </c>
      <c r="M33" s="25">
        <f aca="true" t="shared" si="11" ref="M33:M44">E33</f>
        <v>192</v>
      </c>
      <c r="N33" s="25">
        <f aca="true" t="shared" si="12" ref="N33:N44">F33</f>
        <v>174</v>
      </c>
      <c r="O33" s="26">
        <f aca="true" t="shared" si="13" ref="O33:O44">G33</f>
        <v>124</v>
      </c>
    </row>
    <row r="34" spans="1:15" ht="14.25" customHeight="1">
      <c r="A34" s="16" t="s">
        <v>15</v>
      </c>
      <c r="B34" s="21">
        <v>77</v>
      </c>
      <c r="C34" s="21">
        <v>198</v>
      </c>
      <c r="D34" s="21">
        <v>420</v>
      </c>
      <c r="E34" s="21">
        <v>192</v>
      </c>
      <c r="F34" s="21">
        <v>186</v>
      </c>
      <c r="G34" s="22">
        <v>266</v>
      </c>
      <c r="I34" s="16" t="s">
        <v>15</v>
      </c>
      <c r="J34" s="25">
        <f aca="true" t="shared" si="14" ref="J34:J44">B34</f>
        <v>77</v>
      </c>
      <c r="K34" s="25">
        <f aca="true" t="shared" si="15" ref="K34:K44">C34</f>
        <v>198</v>
      </c>
      <c r="L34" s="25">
        <f t="shared" si="10"/>
        <v>420</v>
      </c>
      <c r="M34" s="25">
        <f t="shared" si="11"/>
        <v>192</v>
      </c>
      <c r="N34" s="25">
        <f t="shared" si="12"/>
        <v>186</v>
      </c>
      <c r="O34" s="26">
        <f t="shared" si="13"/>
        <v>266</v>
      </c>
    </row>
    <row r="35" spans="1:15" ht="14.25" customHeight="1">
      <c r="A35" s="16" t="s">
        <v>28</v>
      </c>
      <c r="B35" s="21">
        <v>432</v>
      </c>
      <c r="C35" s="21">
        <v>96</v>
      </c>
      <c r="D35" s="21">
        <v>480</v>
      </c>
      <c r="E35" s="21">
        <v>144</v>
      </c>
      <c r="F35" s="21">
        <v>144</v>
      </c>
      <c r="G35" s="22">
        <v>96</v>
      </c>
      <c r="I35" s="16" t="s">
        <v>28</v>
      </c>
      <c r="J35" s="25">
        <f t="shared" si="14"/>
        <v>432</v>
      </c>
      <c r="K35" s="25">
        <f t="shared" si="15"/>
        <v>96</v>
      </c>
      <c r="L35" s="25">
        <f t="shared" si="10"/>
        <v>480</v>
      </c>
      <c r="M35" s="25">
        <f t="shared" si="11"/>
        <v>144</v>
      </c>
      <c r="N35" s="25">
        <f t="shared" si="12"/>
        <v>144</v>
      </c>
      <c r="O35" s="26">
        <f t="shared" si="13"/>
        <v>96</v>
      </c>
    </row>
    <row r="36" spans="1:15" ht="14.25" customHeight="1">
      <c r="A36" s="16" t="s">
        <v>29</v>
      </c>
      <c r="B36" s="21">
        <v>468</v>
      </c>
      <c r="C36" s="21">
        <v>96</v>
      </c>
      <c r="D36" s="21">
        <v>144</v>
      </c>
      <c r="E36" s="21">
        <v>96</v>
      </c>
      <c r="F36" s="21">
        <v>144</v>
      </c>
      <c r="G36" s="22">
        <v>96</v>
      </c>
      <c r="I36" s="16" t="s">
        <v>29</v>
      </c>
      <c r="J36" s="25">
        <f t="shared" si="14"/>
        <v>468</v>
      </c>
      <c r="K36" s="25">
        <f t="shared" si="15"/>
        <v>96</v>
      </c>
      <c r="L36" s="25">
        <f t="shared" si="10"/>
        <v>144</v>
      </c>
      <c r="M36" s="25">
        <f t="shared" si="11"/>
        <v>96</v>
      </c>
      <c r="N36" s="25">
        <f t="shared" si="12"/>
        <v>144</v>
      </c>
      <c r="O36" s="26">
        <f t="shared" si="13"/>
        <v>96</v>
      </c>
    </row>
    <row r="37" spans="1:15" ht="14.25" customHeight="1">
      <c r="A37" s="16" t="s">
        <v>16</v>
      </c>
      <c r="B37" s="21">
        <v>263</v>
      </c>
      <c r="C37" s="21">
        <v>96</v>
      </c>
      <c r="D37" s="21">
        <v>48</v>
      </c>
      <c r="E37" s="21">
        <v>96</v>
      </c>
      <c r="F37" s="21">
        <v>96</v>
      </c>
      <c r="G37" s="22">
        <v>96</v>
      </c>
      <c r="I37" s="16" t="s">
        <v>16</v>
      </c>
      <c r="J37" s="25">
        <f t="shared" si="14"/>
        <v>263</v>
      </c>
      <c r="K37" s="25">
        <f t="shared" si="15"/>
        <v>96</v>
      </c>
      <c r="L37" s="25">
        <f t="shared" si="10"/>
        <v>48</v>
      </c>
      <c r="M37" s="25">
        <f t="shared" si="11"/>
        <v>96</v>
      </c>
      <c r="N37" s="25">
        <f t="shared" si="12"/>
        <v>96</v>
      </c>
      <c r="O37" s="26">
        <f t="shared" si="13"/>
        <v>96</v>
      </c>
    </row>
    <row r="38" spans="1:15" ht="14.25" customHeight="1">
      <c r="A38" s="16" t="s">
        <v>17</v>
      </c>
      <c r="B38" s="21">
        <v>116</v>
      </c>
      <c r="C38" s="21">
        <v>96</v>
      </c>
      <c r="D38" s="21">
        <v>96</v>
      </c>
      <c r="E38" s="21">
        <v>96</v>
      </c>
      <c r="F38" s="21">
        <v>96</v>
      </c>
      <c r="G38" s="22">
        <v>86</v>
      </c>
      <c r="I38" s="16" t="s">
        <v>17</v>
      </c>
      <c r="J38" s="25">
        <f t="shared" si="14"/>
        <v>116</v>
      </c>
      <c r="K38" s="25">
        <f t="shared" si="15"/>
        <v>96</v>
      </c>
      <c r="L38" s="25">
        <f t="shared" si="10"/>
        <v>96</v>
      </c>
      <c r="M38" s="25">
        <f t="shared" si="11"/>
        <v>96</v>
      </c>
      <c r="N38" s="25">
        <f t="shared" si="12"/>
        <v>96</v>
      </c>
      <c r="O38" s="26">
        <f t="shared" si="13"/>
        <v>86</v>
      </c>
    </row>
    <row r="39" spans="1:15" ht="14.25" customHeight="1">
      <c r="A39" s="16" t="s">
        <v>18</v>
      </c>
      <c r="B39" s="21">
        <v>69</v>
      </c>
      <c r="C39" s="21">
        <v>96</v>
      </c>
      <c r="D39" s="21">
        <v>96</v>
      </c>
      <c r="E39" s="21">
        <v>96</v>
      </c>
      <c r="F39" s="21">
        <v>96</v>
      </c>
      <c r="G39" s="22">
        <v>96</v>
      </c>
      <c r="I39" s="16" t="s">
        <v>18</v>
      </c>
      <c r="J39" s="25">
        <f t="shared" si="14"/>
        <v>69</v>
      </c>
      <c r="K39" s="25">
        <f t="shared" si="15"/>
        <v>96</v>
      </c>
      <c r="L39" s="25">
        <f t="shared" si="10"/>
        <v>96</v>
      </c>
      <c r="M39" s="25">
        <f t="shared" si="11"/>
        <v>96</v>
      </c>
      <c r="N39" s="25">
        <f t="shared" si="12"/>
        <v>96</v>
      </c>
      <c r="O39" s="26">
        <f t="shared" si="13"/>
        <v>96</v>
      </c>
    </row>
    <row r="40" spans="1:15" ht="14.25" customHeight="1">
      <c r="A40" s="16" t="s">
        <v>19</v>
      </c>
      <c r="B40" s="21">
        <v>6</v>
      </c>
      <c r="C40" s="21">
        <v>96</v>
      </c>
      <c r="D40" s="21">
        <v>0</v>
      </c>
      <c r="E40" s="21">
        <v>96</v>
      </c>
      <c r="F40" s="21">
        <v>84</v>
      </c>
      <c r="G40" s="22">
        <v>87</v>
      </c>
      <c r="I40" s="16" t="s">
        <v>19</v>
      </c>
      <c r="J40" s="25">
        <f t="shared" si="14"/>
        <v>6</v>
      </c>
      <c r="K40" s="25">
        <f t="shared" si="15"/>
        <v>96</v>
      </c>
      <c r="L40" s="25">
        <f t="shared" si="10"/>
        <v>0</v>
      </c>
      <c r="M40" s="25">
        <f t="shared" si="11"/>
        <v>96</v>
      </c>
      <c r="N40" s="25">
        <f t="shared" si="12"/>
        <v>84</v>
      </c>
      <c r="O40" s="26">
        <f t="shared" si="13"/>
        <v>87</v>
      </c>
    </row>
    <row r="41" spans="1:15" ht="14.25" customHeight="1">
      <c r="A41" s="16" t="s">
        <v>30</v>
      </c>
      <c r="B41" s="21">
        <v>76</v>
      </c>
      <c r="C41" s="21">
        <v>48</v>
      </c>
      <c r="D41" s="21">
        <v>96</v>
      </c>
      <c r="E41" s="21">
        <v>96</v>
      </c>
      <c r="F41" s="21">
        <v>48</v>
      </c>
      <c r="G41" s="22">
        <v>39</v>
      </c>
      <c r="I41" s="16" t="s">
        <v>30</v>
      </c>
      <c r="J41" s="25">
        <f t="shared" si="14"/>
        <v>76</v>
      </c>
      <c r="K41" s="25">
        <f t="shared" si="15"/>
        <v>48</v>
      </c>
      <c r="L41" s="25">
        <f t="shared" si="10"/>
        <v>96</v>
      </c>
      <c r="M41" s="25">
        <f t="shared" si="11"/>
        <v>96</v>
      </c>
      <c r="N41" s="25">
        <f t="shared" si="12"/>
        <v>48</v>
      </c>
      <c r="O41" s="26">
        <f t="shared" si="13"/>
        <v>39</v>
      </c>
    </row>
    <row r="42" spans="1:15" ht="14.25" customHeight="1">
      <c r="A42" s="16" t="s">
        <v>31</v>
      </c>
      <c r="B42" s="21">
        <v>91</v>
      </c>
      <c r="C42" s="21">
        <v>48</v>
      </c>
      <c r="D42" s="21">
        <v>96</v>
      </c>
      <c r="E42" s="21">
        <v>48</v>
      </c>
      <c r="F42" s="21">
        <v>48</v>
      </c>
      <c r="G42" s="22">
        <v>48</v>
      </c>
      <c r="I42" s="16" t="s">
        <v>31</v>
      </c>
      <c r="J42" s="25">
        <f t="shared" si="14"/>
        <v>91</v>
      </c>
      <c r="K42" s="25">
        <f t="shared" si="15"/>
        <v>48</v>
      </c>
      <c r="L42" s="25">
        <f t="shared" si="10"/>
        <v>96</v>
      </c>
      <c r="M42" s="25">
        <f t="shared" si="11"/>
        <v>48</v>
      </c>
      <c r="N42" s="25">
        <f t="shared" si="12"/>
        <v>48</v>
      </c>
      <c r="O42" s="26">
        <f t="shared" si="13"/>
        <v>48</v>
      </c>
    </row>
    <row r="43" spans="1:15" ht="14.25" customHeight="1">
      <c r="A43" s="16" t="s">
        <v>32</v>
      </c>
      <c r="B43" s="21">
        <v>48</v>
      </c>
      <c r="C43" s="21">
        <v>48</v>
      </c>
      <c r="D43" s="21">
        <v>48</v>
      </c>
      <c r="E43" s="21">
        <v>48</v>
      </c>
      <c r="F43" s="21">
        <v>48</v>
      </c>
      <c r="G43" s="22">
        <v>48</v>
      </c>
      <c r="I43" s="16" t="s">
        <v>32</v>
      </c>
      <c r="J43" s="25">
        <f t="shared" si="14"/>
        <v>48</v>
      </c>
      <c r="K43" s="25">
        <f t="shared" si="15"/>
        <v>48</v>
      </c>
      <c r="L43" s="25">
        <f t="shared" si="10"/>
        <v>48</v>
      </c>
      <c r="M43" s="25">
        <f t="shared" si="11"/>
        <v>48</v>
      </c>
      <c r="N43" s="25">
        <f t="shared" si="12"/>
        <v>48</v>
      </c>
      <c r="O43" s="26">
        <f t="shared" si="13"/>
        <v>48</v>
      </c>
    </row>
    <row r="44" spans="1:15" ht="14.25" customHeight="1" thickBot="1">
      <c r="A44" s="17" t="s">
        <v>33</v>
      </c>
      <c r="B44" s="23">
        <v>46</v>
      </c>
      <c r="C44" s="23">
        <v>48</v>
      </c>
      <c r="D44" s="23">
        <v>48</v>
      </c>
      <c r="E44" s="23">
        <v>48</v>
      </c>
      <c r="F44" s="23">
        <v>48</v>
      </c>
      <c r="G44" s="24">
        <v>44</v>
      </c>
      <c r="I44" s="17" t="s">
        <v>33</v>
      </c>
      <c r="J44" s="27">
        <f t="shared" si="14"/>
        <v>46</v>
      </c>
      <c r="K44" s="27">
        <f t="shared" si="15"/>
        <v>48</v>
      </c>
      <c r="L44" s="27">
        <f t="shared" si="10"/>
        <v>48</v>
      </c>
      <c r="M44" s="27">
        <f t="shared" si="11"/>
        <v>48</v>
      </c>
      <c r="N44" s="27">
        <f t="shared" si="12"/>
        <v>48</v>
      </c>
      <c r="O44" s="28">
        <f t="shared" si="13"/>
        <v>44</v>
      </c>
    </row>
    <row r="45" spans="1:15" ht="14.25" customHeight="1">
      <c r="A45" s="7"/>
      <c r="B45" s="8">
        <f aca="true" t="shared" si="16" ref="B45:G45">SUM(B27:B44)</f>
        <v>2196</v>
      </c>
      <c r="C45" s="8">
        <f t="shared" si="16"/>
        <v>78716</v>
      </c>
      <c r="D45" s="8">
        <f t="shared" si="16"/>
        <v>14394</v>
      </c>
      <c r="E45" s="8">
        <f t="shared" si="16"/>
        <v>3485</v>
      </c>
      <c r="F45" s="8">
        <f t="shared" si="16"/>
        <v>4825</v>
      </c>
      <c r="G45" s="8">
        <f t="shared" si="16"/>
        <v>2449</v>
      </c>
      <c r="I45" s="7"/>
      <c r="J45" s="30">
        <f aca="true" t="shared" si="17" ref="J45:O45">SUM(J27:J44)</f>
        <v>2115.2</v>
      </c>
      <c r="K45" s="30">
        <f t="shared" si="17"/>
        <v>70946.4</v>
      </c>
      <c r="L45" s="30">
        <f t="shared" si="17"/>
        <v>13113.900000000003</v>
      </c>
      <c r="M45" s="30">
        <f t="shared" si="17"/>
        <v>3260</v>
      </c>
      <c r="N45" s="30">
        <f t="shared" si="17"/>
        <v>4461.200000000001</v>
      </c>
      <c r="O45" s="30">
        <f t="shared" si="17"/>
        <v>2184.4</v>
      </c>
    </row>
    <row r="46" spans="10:15" ht="15.75">
      <c r="J46" s="31"/>
      <c r="K46" s="31"/>
      <c r="L46" s="31"/>
      <c r="M46" s="31"/>
      <c r="N46" s="31"/>
      <c r="O46" s="31"/>
    </row>
    <row r="47" spans="1:15" ht="16.5" thickBot="1">
      <c r="A47" s="6">
        <v>40449</v>
      </c>
      <c r="D47" s="18" t="s">
        <v>34</v>
      </c>
      <c r="E47" s="19">
        <f>SUM(B45:G45)</f>
        <v>106065</v>
      </c>
      <c r="F47" s="18" t="s">
        <v>35</v>
      </c>
      <c r="I47" s="6">
        <f>A47</f>
        <v>40449</v>
      </c>
      <c r="J47" s="31"/>
      <c r="K47" s="31"/>
      <c r="L47" s="32" t="s">
        <v>34</v>
      </c>
      <c r="M47" s="20">
        <f>SUM(J45:O45)</f>
        <v>96081.09999999999</v>
      </c>
      <c r="N47" s="32" t="s">
        <v>35</v>
      </c>
      <c r="O47" s="31"/>
    </row>
    <row r="48" ht="16.5" thickTop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1"/>
  <ignoredErrors>
    <ignoredError sqref="J9: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2019-10-19T19:55:28Z</cp:lastPrinted>
  <dcterms:created xsi:type="dcterms:W3CDTF">2007-12-10T19:38:57Z</dcterms:created>
  <dcterms:modified xsi:type="dcterms:W3CDTF">2019-10-22T08:41:39Z</dcterms:modified>
  <cp:category/>
  <cp:version/>
  <cp:contentType/>
  <cp:contentStatus/>
</cp:coreProperties>
</file>